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E:\roparun 2018\"/>
    </mc:Choice>
  </mc:AlternateContent>
  <xr:revisionPtr revIDLastSave="0" documentId="8_{B7F10894-BF3F-4A3D-A892-7F6A2D6FE745}" xr6:coauthVersionLast="47" xr6:coauthVersionMax="47" xr10:uidLastSave="{00000000-0000-0000-0000-000000000000}"/>
  <bookViews>
    <workbookView xWindow="-120" yWindow="-120" windowWidth="29040" windowHeight="15840" tabRatio="383" activeTab="1" xr2:uid="{00000000-000D-0000-FFFF-FFFF00000000}"/>
  </bookViews>
  <sheets>
    <sheet name="tijdschema" sheetId="3" r:id="rId1"/>
    <sheet name="Schema" sheetId="2" r:id="rId2"/>
    <sheet name="Blad1" sheetId="4" r:id="rId3"/>
    <sheet name="Blad2" sheetId="5" r:id="rId4"/>
  </sheets>
  <definedNames>
    <definedName name="_xlnm._FilterDatabase" localSheetId="1" hidden="1">Schema!$A$3:$J$22</definedName>
    <definedName name="_xlnm.Print_Area" localSheetId="2">Blad1!$A$10:$E$28</definedName>
    <definedName name="_xlnm.Print_Area" localSheetId="1">Schema!$B$1:$J$284</definedName>
    <definedName name="_xlnm.Print_Area" localSheetId="0">tijdschema!$A$1:$AQ$53</definedName>
    <definedName name="_xlnm.Print_Titles" localSheetId="1">Schema!$1:$1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5" l="1"/>
  <c r="F27" i="5"/>
  <c r="F28" i="5"/>
  <c r="F29" i="5"/>
  <c r="F30" i="5"/>
  <c r="F42" i="5" s="1"/>
  <c r="F31" i="5"/>
  <c r="F41" i="5" s="1"/>
  <c r="F32" i="5"/>
  <c r="F33" i="5"/>
  <c r="F34" i="5"/>
  <c r="F35" i="5"/>
  <c r="F36" i="5"/>
  <c r="F37" i="5"/>
  <c r="F38" i="5"/>
  <c r="F25" i="5"/>
  <c r="X29" i="5"/>
  <c r="W33" i="5"/>
  <c r="W32" i="5"/>
  <c r="W31" i="5"/>
  <c r="AP3" i="3"/>
  <c r="AP4" i="3" s="1"/>
  <c r="AP5" i="3" s="1"/>
  <c r="AP6" i="3" s="1"/>
  <c r="AP7" i="3" s="1"/>
  <c r="AP8" i="3" s="1"/>
  <c r="AP9" i="3" s="1"/>
  <c r="AP10" i="3" s="1"/>
  <c r="AP11" i="3" s="1"/>
  <c r="AP12" i="3" s="1"/>
  <c r="AP13" i="3" s="1"/>
  <c r="AP14" i="3" s="1"/>
  <c r="AP15" i="3" s="1"/>
  <c r="AP16" i="3" s="1"/>
  <c r="AP17" i="3" s="1"/>
  <c r="AP18" i="3" s="1"/>
  <c r="AP19" i="3" s="1"/>
  <c r="AP20" i="3" s="1"/>
  <c r="AP21" i="3" s="1"/>
  <c r="AP22" i="3" s="1"/>
  <c r="AP23" i="3" s="1"/>
  <c r="AP24" i="3" s="1"/>
  <c r="AP25" i="3" s="1"/>
  <c r="AP26" i="3" s="1"/>
  <c r="AP27" i="3" s="1"/>
  <c r="AP28" i="3" s="1"/>
  <c r="AP29" i="3" s="1"/>
  <c r="AP30" i="3" s="1"/>
  <c r="AP31" i="3" s="1"/>
  <c r="AP32" i="3" s="1"/>
  <c r="AP33" i="3" s="1"/>
  <c r="AP34" i="3" s="1"/>
  <c r="AP35" i="3" s="1"/>
  <c r="AP36" i="3" s="1"/>
  <c r="AP37" i="3" s="1"/>
  <c r="AP38" i="3" s="1"/>
  <c r="AP39" i="3" s="1"/>
  <c r="AP40" i="3" s="1"/>
  <c r="AP41" i="3" s="1"/>
  <c r="AP42" i="3" s="1"/>
  <c r="AP43" i="3" s="1"/>
  <c r="AP44" i="3" s="1"/>
  <c r="AP45" i="3" s="1"/>
  <c r="AP46" i="3" s="1"/>
  <c r="AP47" i="3" s="1"/>
  <c r="AP48" i="3" s="1"/>
  <c r="AP49" i="3" s="1"/>
  <c r="AP50" i="3" s="1"/>
  <c r="AP51" i="3" s="1"/>
  <c r="AP52" i="3" s="1"/>
  <c r="AP53" i="3" s="1"/>
  <c r="AP54" i="3" s="1"/>
  <c r="AP55" i="3" s="1"/>
  <c r="I44" i="5"/>
  <c r="I43" i="5"/>
  <c r="H45" i="5"/>
  <c r="H43" i="5"/>
  <c r="V44" i="5"/>
  <c r="AO52" i="3"/>
  <c r="AO53" i="3"/>
  <c r="AO54" i="3" s="1"/>
  <c r="AO55" i="3" s="1"/>
  <c r="X17" i="5"/>
  <c r="W17" i="5"/>
  <c r="P31" i="5"/>
  <c r="Q31" i="5"/>
  <c r="R31" i="5"/>
  <c r="S31" i="5"/>
  <c r="M42" i="5"/>
  <c r="S33" i="5"/>
  <c r="Q33" i="5"/>
  <c r="R33" i="5" s="1"/>
  <c r="P33" i="5"/>
  <c r="P35" i="5"/>
  <c r="O35" i="5"/>
  <c r="T10" i="5"/>
  <c r="O7" i="5"/>
  <c r="P8" i="5" s="1"/>
  <c r="O8" i="5"/>
  <c r="P9" i="5" s="1"/>
  <c r="O9" i="5"/>
  <c r="P10" i="5" s="1"/>
  <c r="O10" i="5"/>
  <c r="P11" i="5" s="1"/>
  <c r="O11" i="5"/>
  <c r="P12" i="5" s="1"/>
  <c r="O12" i="5"/>
  <c r="P13" i="5" s="1"/>
  <c r="O13" i="5"/>
  <c r="P14" i="5" s="1"/>
  <c r="O14" i="5"/>
  <c r="P15" i="5" s="1"/>
  <c r="O15" i="5"/>
  <c r="P16" i="5" s="1"/>
  <c r="O16" i="5"/>
  <c r="P17" i="5" s="1"/>
  <c r="O17" i="5"/>
  <c r="P18" i="5" s="1"/>
  <c r="O18" i="5"/>
  <c r="P19" i="5" s="1"/>
  <c r="O6" i="5"/>
  <c r="P7" i="5" s="1"/>
  <c r="H18" i="5"/>
  <c r="H17" i="5"/>
  <c r="H16" i="5"/>
  <c r="H15" i="5"/>
  <c r="H14" i="5"/>
  <c r="H13" i="5"/>
  <c r="H12" i="5"/>
  <c r="H11" i="5"/>
  <c r="H10" i="5"/>
  <c r="H9" i="5"/>
  <c r="H8" i="5"/>
  <c r="H7" i="5"/>
  <c r="E6" i="5"/>
  <c r="F7" i="5" s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R8" i="5" l="1"/>
  <c r="S8" i="5"/>
  <c r="H24" i="5"/>
  <c r="H23" i="5"/>
  <c r="U44" i="4"/>
  <c r="T43" i="4" s="1"/>
  <c r="G19" i="2" l="1"/>
  <c r="H19" i="2" s="1"/>
  <c r="G20" i="2" s="1"/>
  <c r="H20" i="2" s="1"/>
  <c r="G21" i="2" s="1"/>
  <c r="H21" i="2" s="1"/>
  <c r="G22" i="2" s="1"/>
  <c r="H22" i="2" s="1"/>
  <c r="G24" i="2" s="1"/>
  <c r="S49" i="3" l="1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S2" i="3"/>
  <c r="W14" i="4" l="1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P30" i="4" l="1"/>
  <c r="R30" i="4" s="1"/>
  <c r="T30" i="4" l="1"/>
  <c r="T33" i="4" s="1"/>
  <c r="T24" i="4" s="1"/>
  <c r="R33" i="4"/>
  <c r="R32" i="4"/>
  <c r="R31" i="4"/>
  <c r="L8" i="4" l="1"/>
  <c r="G1" i="3" l="1"/>
  <c r="K1" i="3" s="1"/>
  <c r="O1" i="3" s="1"/>
  <c r="S1" i="3" s="1"/>
  <c r="G2" i="3"/>
  <c r="K2" i="3" s="1"/>
  <c r="D37" i="4"/>
  <c r="D32" i="4" s="1"/>
  <c r="D42" i="4" l="1"/>
  <c r="G3" i="3" l="1"/>
  <c r="K3" i="3" s="1"/>
  <c r="G4" i="3" l="1"/>
  <c r="K4" i="3" s="1"/>
  <c r="N66" i="4"/>
  <c r="H66" i="4"/>
  <c r="H67" i="4" s="1"/>
  <c r="H68" i="4" l="1"/>
  <c r="H71" i="4" s="1"/>
  <c r="G5" i="3"/>
  <c r="K5" i="3" s="1"/>
  <c r="E66" i="4"/>
  <c r="E68" i="4" s="1"/>
  <c r="G6" i="3" l="1"/>
  <c r="K6" i="3" s="1"/>
  <c r="P45" i="4"/>
  <c r="Q45" i="4" s="1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44" i="4"/>
  <c r="B2" i="3"/>
  <c r="B3" i="3" s="1"/>
  <c r="B4" i="3" s="1"/>
  <c r="B5" i="3" s="1"/>
  <c r="B6" i="3" s="1"/>
  <c r="B7" i="3" s="1"/>
  <c r="F10" i="4"/>
  <c r="G10" i="4" s="1"/>
  <c r="E10" i="4" s="1"/>
  <c r="F11" i="4"/>
  <c r="G11" i="4" s="1"/>
  <c r="F12" i="4"/>
  <c r="G12" i="4" s="1"/>
  <c r="F13" i="4"/>
  <c r="G13" i="4"/>
  <c r="F14" i="4"/>
  <c r="G14" i="4" s="1"/>
  <c r="N14" i="4"/>
  <c r="F15" i="4"/>
  <c r="G15" i="4" s="1"/>
  <c r="N15" i="4"/>
  <c r="F16" i="4"/>
  <c r="G16" i="4" s="1"/>
  <c r="F17" i="4"/>
  <c r="G17" i="4" s="1"/>
  <c r="F18" i="4"/>
  <c r="G18" i="4" s="1"/>
  <c r="F19" i="4"/>
  <c r="G19" i="4" s="1"/>
  <c r="F20" i="4"/>
  <c r="G20" i="4" s="1"/>
  <c r="N20" i="4"/>
  <c r="F21" i="4"/>
  <c r="G21" i="4" s="1"/>
  <c r="F22" i="4"/>
  <c r="G22" i="4" s="1"/>
  <c r="F23" i="4"/>
  <c r="G23" i="4" s="1"/>
  <c r="I23" i="4"/>
  <c r="F24" i="4"/>
  <c r="G24" i="4" s="1"/>
  <c r="F25" i="4"/>
  <c r="G25" i="4" s="1"/>
  <c r="M26" i="4"/>
  <c r="G33" i="4"/>
  <c r="K33" i="4"/>
  <c r="K35" i="4" s="1"/>
  <c r="N34" i="4"/>
  <c r="C36" i="4"/>
  <c r="C35" i="4"/>
  <c r="E37" i="4"/>
  <c r="D38" i="4"/>
  <c r="D40" i="4" s="1"/>
  <c r="F39" i="4"/>
  <c r="G39" i="4"/>
  <c r="I39" i="4"/>
  <c r="F43" i="4"/>
  <c r="F44" i="4" s="1"/>
  <c r="I44" i="4"/>
  <c r="K45" i="4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M45" i="4"/>
  <c r="F46" i="4"/>
  <c r="M46" i="4"/>
  <c r="M47" i="4"/>
  <c r="C48" i="4"/>
  <c r="M48" i="4"/>
  <c r="C49" i="4"/>
  <c r="M49" i="4"/>
  <c r="G50" i="4"/>
  <c r="I50" i="4"/>
  <c r="M50" i="4"/>
  <c r="M51" i="4"/>
  <c r="M52" i="4"/>
  <c r="M53" i="4"/>
  <c r="C54" i="4"/>
  <c r="C55" i="4" s="1"/>
  <c r="C56" i="4" s="1"/>
  <c r="C57" i="4" s="1"/>
  <c r="F49" i="4" s="1"/>
  <c r="M54" i="4"/>
  <c r="M55" i="4"/>
  <c r="H56" i="4"/>
  <c r="J56" i="4"/>
  <c r="M56" i="4"/>
  <c r="M57" i="4"/>
  <c r="L69" i="4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E2" i="3"/>
  <c r="E3" i="3" s="1"/>
  <c r="E4" i="3" s="1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I2" i="3"/>
  <c r="I3" i="3" s="1"/>
  <c r="I4" i="3" s="1"/>
  <c r="I5" i="3" s="1"/>
  <c r="I6" i="3" s="1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M2" i="3"/>
  <c r="M3" i="3" s="1"/>
  <c r="M4" i="3" s="1"/>
  <c r="M5" i="3" s="1"/>
  <c r="M6" i="3" s="1"/>
  <c r="M7" i="3" s="1"/>
  <c r="M8" i="3" s="1"/>
  <c r="M9" i="3" s="1"/>
  <c r="M10" i="3" s="1"/>
  <c r="M11" i="3" s="1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M36" i="3" s="1"/>
  <c r="M37" i="3" s="1"/>
  <c r="M38" i="3" s="1"/>
  <c r="M39" i="3" s="1"/>
  <c r="M40" i="3" s="1"/>
  <c r="M41" i="3" s="1"/>
  <c r="M42" i="3" s="1"/>
  <c r="M43" i="3" s="1"/>
  <c r="M44" i="3" s="1"/>
  <c r="M45" i="3" s="1"/>
  <c r="M46" i="3" s="1"/>
  <c r="M47" i="3" s="1"/>
  <c r="M48" i="3" s="1"/>
  <c r="M49" i="3" s="1"/>
  <c r="Q2" i="3"/>
  <c r="Q3" i="3" s="1"/>
  <c r="Q4" i="3" s="1"/>
  <c r="Q5" i="3" s="1"/>
  <c r="Q6" i="3" s="1"/>
  <c r="Q7" i="3" s="1"/>
  <c r="Q8" i="3" s="1"/>
  <c r="Q9" i="3" s="1"/>
  <c r="Q10" i="3" s="1"/>
  <c r="Q11" i="3" s="1"/>
  <c r="Q12" i="3" s="1"/>
  <c r="Q13" i="3" s="1"/>
  <c r="Q14" i="3" s="1"/>
  <c r="Q15" i="3" s="1"/>
  <c r="Q16" i="3" s="1"/>
  <c r="Q17" i="3" s="1"/>
  <c r="Q18" i="3" s="1"/>
  <c r="Q19" i="3" s="1"/>
  <c r="Q20" i="3" s="1"/>
  <c r="Q21" i="3" s="1"/>
  <c r="Q22" i="3" s="1"/>
  <c r="Q23" i="3" s="1"/>
  <c r="Q24" i="3" s="1"/>
  <c r="Q25" i="3" s="1"/>
  <c r="Q26" i="3" s="1"/>
  <c r="Q27" i="3" s="1"/>
  <c r="Q28" i="3" s="1"/>
  <c r="Q29" i="3" s="1"/>
  <c r="Q30" i="3" s="1"/>
  <c r="Q31" i="3" s="1"/>
  <c r="Q32" i="3" s="1"/>
  <c r="Q33" i="3" s="1"/>
  <c r="Q34" i="3" s="1"/>
  <c r="Q35" i="3" s="1"/>
  <c r="Q36" i="3" s="1"/>
  <c r="Q37" i="3" s="1"/>
  <c r="Q38" i="3" s="1"/>
  <c r="Q39" i="3" s="1"/>
  <c r="Q40" i="3" s="1"/>
  <c r="Q41" i="3" s="1"/>
  <c r="Q42" i="3" s="1"/>
  <c r="Q43" i="3" s="1"/>
  <c r="Q44" i="3" s="1"/>
  <c r="Q45" i="3" s="1"/>
  <c r="Q46" i="3" s="1"/>
  <c r="Q47" i="3" s="1"/>
  <c r="Q48" i="3" s="1"/>
  <c r="Q49" i="3" s="1"/>
  <c r="U2" i="3"/>
  <c r="U3" i="3" s="1"/>
  <c r="U4" i="3" s="1"/>
  <c r="U5" i="3" s="1"/>
  <c r="U6" i="3" s="1"/>
  <c r="U7" i="3" s="1"/>
  <c r="U8" i="3" s="1"/>
  <c r="U9" i="3" s="1"/>
  <c r="U10" i="3" s="1"/>
  <c r="U11" i="3" s="1"/>
  <c r="U12" i="3" s="1"/>
  <c r="U13" i="3" s="1"/>
  <c r="U14" i="3" s="1"/>
  <c r="U15" i="3" s="1"/>
  <c r="U16" i="3" s="1"/>
  <c r="U17" i="3" s="1"/>
  <c r="U18" i="3" s="1"/>
  <c r="U19" i="3" s="1"/>
  <c r="U20" i="3" s="1"/>
  <c r="U21" i="3" s="1"/>
  <c r="U22" i="3" s="1"/>
  <c r="U23" i="3" s="1"/>
  <c r="U24" i="3" s="1"/>
  <c r="U25" i="3" s="1"/>
  <c r="U26" i="3" s="1"/>
  <c r="U27" i="3" s="1"/>
  <c r="U28" i="3" s="1"/>
  <c r="U29" i="3" s="1"/>
  <c r="U30" i="3" s="1"/>
  <c r="U31" i="3" s="1"/>
  <c r="U32" i="3" s="1"/>
  <c r="U33" i="3" s="1"/>
  <c r="U34" i="3" s="1"/>
  <c r="U35" i="3" s="1"/>
  <c r="U36" i="3" s="1"/>
  <c r="U37" i="3" s="1"/>
  <c r="U38" i="3" s="1"/>
  <c r="U39" i="3" s="1"/>
  <c r="U40" i="3" s="1"/>
  <c r="U41" i="3" s="1"/>
  <c r="U42" i="3" s="1"/>
  <c r="U43" i="3" s="1"/>
  <c r="U44" i="3" s="1"/>
  <c r="U45" i="3" s="1"/>
  <c r="U46" i="3" s="1"/>
  <c r="U47" i="3" s="1"/>
  <c r="U48" i="3" s="1"/>
  <c r="U49" i="3" s="1"/>
  <c r="Y2" i="3"/>
  <c r="Y3" i="3" s="1"/>
  <c r="Y4" i="3" s="1"/>
  <c r="Y5" i="3" s="1"/>
  <c r="Y6" i="3" s="1"/>
  <c r="Y7" i="3" s="1"/>
  <c r="Y8" i="3" s="1"/>
  <c r="Y9" i="3" s="1"/>
  <c r="Y10" i="3" s="1"/>
  <c r="Y11" i="3" s="1"/>
  <c r="Y12" i="3" s="1"/>
  <c r="Y13" i="3" s="1"/>
  <c r="Y14" i="3" s="1"/>
  <c r="Y15" i="3" s="1"/>
  <c r="Y16" i="3" s="1"/>
  <c r="Y17" i="3" s="1"/>
  <c r="Y18" i="3" s="1"/>
  <c r="Y19" i="3" s="1"/>
  <c r="Y20" i="3" s="1"/>
  <c r="Y21" i="3" s="1"/>
  <c r="Y22" i="3" s="1"/>
  <c r="Y23" i="3" s="1"/>
  <c r="Y24" i="3" s="1"/>
  <c r="Y25" i="3" s="1"/>
  <c r="Y26" i="3" s="1"/>
  <c r="Y27" i="3" s="1"/>
  <c r="Y28" i="3" s="1"/>
  <c r="Y29" i="3" s="1"/>
  <c r="Y30" i="3" s="1"/>
  <c r="Y31" i="3" s="1"/>
  <c r="Y32" i="3" s="1"/>
  <c r="Y33" i="3" s="1"/>
  <c r="Y34" i="3" s="1"/>
  <c r="Y35" i="3" s="1"/>
  <c r="Y36" i="3" s="1"/>
  <c r="Y37" i="3" s="1"/>
  <c r="Y38" i="3" s="1"/>
  <c r="Y39" i="3" s="1"/>
  <c r="Y40" i="3" s="1"/>
  <c r="Y41" i="3" s="1"/>
  <c r="Y42" i="3" s="1"/>
  <c r="Y43" i="3" s="1"/>
  <c r="Y44" i="3" s="1"/>
  <c r="Y45" i="3" s="1"/>
  <c r="Y46" i="3" s="1"/>
  <c r="Y47" i="3" s="1"/>
  <c r="Y48" i="3" s="1"/>
  <c r="Y49" i="3" s="1"/>
  <c r="AC2" i="3"/>
  <c r="AG2" i="3"/>
  <c r="AG3" i="3" s="1"/>
  <c r="AK2" i="3"/>
  <c r="AK3" i="3" s="1"/>
  <c r="AK4" i="3" s="1"/>
  <c r="AK5" i="3" s="1"/>
  <c r="AK6" i="3" s="1"/>
  <c r="AK7" i="3" s="1"/>
  <c r="AK8" i="3" s="1"/>
  <c r="AK9" i="3" s="1"/>
  <c r="AK10" i="3" s="1"/>
  <c r="AK11" i="3" s="1"/>
  <c r="AK12" i="3" s="1"/>
  <c r="AK13" i="3" s="1"/>
  <c r="AK14" i="3" s="1"/>
  <c r="AK15" i="3" s="1"/>
  <c r="AK16" i="3" s="1"/>
  <c r="AK17" i="3" s="1"/>
  <c r="AK18" i="3" s="1"/>
  <c r="AK19" i="3" s="1"/>
  <c r="AK20" i="3" s="1"/>
  <c r="AK21" i="3" s="1"/>
  <c r="AK22" i="3" s="1"/>
  <c r="AK23" i="3" s="1"/>
  <c r="AK24" i="3" s="1"/>
  <c r="AK25" i="3" s="1"/>
  <c r="AK26" i="3" s="1"/>
  <c r="AK27" i="3" s="1"/>
  <c r="AK28" i="3" s="1"/>
  <c r="AK29" i="3" s="1"/>
  <c r="AK30" i="3" s="1"/>
  <c r="AK31" i="3" s="1"/>
  <c r="AK32" i="3" s="1"/>
  <c r="AK33" i="3" s="1"/>
  <c r="AK34" i="3" s="1"/>
  <c r="AK35" i="3" s="1"/>
  <c r="AK36" i="3" s="1"/>
  <c r="AK37" i="3" s="1"/>
  <c r="AK38" i="3" s="1"/>
  <c r="AK39" i="3" s="1"/>
  <c r="AK40" i="3" s="1"/>
  <c r="AK41" i="3" s="1"/>
  <c r="AK42" i="3" s="1"/>
  <c r="AK43" i="3" s="1"/>
  <c r="AK44" i="3" s="1"/>
  <c r="AK45" i="3" s="1"/>
  <c r="AK46" i="3" s="1"/>
  <c r="AK47" i="3" s="1"/>
  <c r="AK48" i="3" s="1"/>
  <c r="AK49" i="3" s="1"/>
  <c r="AO2" i="3"/>
  <c r="AO3" i="3" s="1"/>
  <c r="AO4" i="3" s="1"/>
  <c r="AO5" i="3" s="1"/>
  <c r="AO6" i="3" s="1"/>
  <c r="AO7" i="3" s="1"/>
  <c r="AO8" i="3" s="1"/>
  <c r="AO9" i="3" s="1"/>
  <c r="AO10" i="3" s="1"/>
  <c r="AO11" i="3" s="1"/>
  <c r="AO12" i="3" s="1"/>
  <c r="AO13" i="3" s="1"/>
  <c r="AO14" i="3" s="1"/>
  <c r="AO15" i="3" s="1"/>
  <c r="AO16" i="3" s="1"/>
  <c r="AO17" i="3" s="1"/>
  <c r="AO18" i="3" s="1"/>
  <c r="AO19" i="3" s="1"/>
  <c r="AO20" i="3" s="1"/>
  <c r="AO21" i="3" s="1"/>
  <c r="AO22" i="3" s="1"/>
  <c r="AO23" i="3" s="1"/>
  <c r="AO24" i="3" s="1"/>
  <c r="AO25" i="3" s="1"/>
  <c r="AO26" i="3" s="1"/>
  <c r="AO27" i="3" s="1"/>
  <c r="AO28" i="3" s="1"/>
  <c r="AO29" i="3" s="1"/>
  <c r="AO30" i="3" s="1"/>
  <c r="AO31" i="3" s="1"/>
  <c r="AO32" i="3" s="1"/>
  <c r="AO33" i="3" s="1"/>
  <c r="AO34" i="3" s="1"/>
  <c r="AO35" i="3" s="1"/>
  <c r="AO36" i="3" s="1"/>
  <c r="AO37" i="3" s="1"/>
  <c r="AO38" i="3" s="1"/>
  <c r="AO39" i="3" s="1"/>
  <c r="AO40" i="3" s="1"/>
  <c r="AO41" i="3" s="1"/>
  <c r="AO42" i="3" s="1"/>
  <c r="AO43" i="3" s="1"/>
  <c r="AO44" i="3" s="1"/>
  <c r="AO45" i="3" s="1"/>
  <c r="AO46" i="3" s="1"/>
  <c r="AO47" i="3" s="1"/>
  <c r="AO48" i="3" s="1"/>
  <c r="AO49" i="3" s="1"/>
  <c r="AO50" i="3" s="1"/>
  <c r="AO51" i="3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C3" i="3"/>
  <c r="AC4" i="3" s="1"/>
  <c r="AC5" i="3" s="1"/>
  <c r="AC6" i="3" s="1"/>
  <c r="AC7" i="3" s="1"/>
  <c r="AC8" i="3" s="1"/>
  <c r="AC9" i="3" s="1"/>
  <c r="AC10" i="3" s="1"/>
  <c r="AC11" i="3" s="1"/>
  <c r="AC12" i="3" s="1"/>
  <c r="AC13" i="3" s="1"/>
  <c r="AC14" i="3" s="1"/>
  <c r="AC15" i="3" s="1"/>
  <c r="AC16" i="3" s="1"/>
  <c r="AC17" i="3" s="1"/>
  <c r="AC18" i="3" s="1"/>
  <c r="AC19" i="3" s="1"/>
  <c r="AC20" i="3" s="1"/>
  <c r="AC21" i="3" s="1"/>
  <c r="AC22" i="3" s="1"/>
  <c r="AC23" i="3" s="1"/>
  <c r="AC24" i="3" s="1"/>
  <c r="AC25" i="3" s="1"/>
  <c r="AC26" i="3" s="1"/>
  <c r="AC27" i="3" s="1"/>
  <c r="AC28" i="3" s="1"/>
  <c r="AC29" i="3" s="1"/>
  <c r="AC30" i="3" s="1"/>
  <c r="AC31" i="3" s="1"/>
  <c r="AC32" i="3" s="1"/>
  <c r="AC33" i="3" s="1"/>
  <c r="AC34" i="3" s="1"/>
  <c r="AC35" i="3" s="1"/>
  <c r="AC36" i="3" s="1"/>
  <c r="AC37" i="3" s="1"/>
  <c r="AC38" i="3" s="1"/>
  <c r="AC39" i="3" s="1"/>
  <c r="AC40" i="3" s="1"/>
  <c r="AC41" i="3" s="1"/>
  <c r="AC42" i="3" s="1"/>
  <c r="AC43" i="3" s="1"/>
  <c r="AC44" i="3" s="1"/>
  <c r="AC45" i="3" s="1"/>
  <c r="AC46" i="3" s="1"/>
  <c r="AC47" i="3" s="1"/>
  <c r="AC48" i="3" s="1"/>
  <c r="AC49" i="3" s="1"/>
  <c r="AG4" i="3"/>
  <c r="AG5" i="3" s="1"/>
  <c r="AG6" i="3" s="1"/>
  <c r="AG7" i="3" s="1"/>
  <c r="AG8" i="3" s="1"/>
  <c r="AG9" i="3" s="1"/>
  <c r="AG10" i="3" s="1"/>
  <c r="AG11" i="3" s="1"/>
  <c r="AG12" i="3" s="1"/>
  <c r="AG13" i="3" s="1"/>
  <c r="AG14" i="3" s="1"/>
  <c r="AG15" i="3" s="1"/>
  <c r="AG16" i="3" s="1"/>
  <c r="AG17" i="3" s="1"/>
  <c r="AG18" i="3" s="1"/>
  <c r="AG19" i="3" s="1"/>
  <c r="AG20" i="3" s="1"/>
  <c r="AG21" i="3" s="1"/>
  <c r="AG22" i="3" s="1"/>
  <c r="AG23" i="3" s="1"/>
  <c r="AG24" i="3" s="1"/>
  <c r="AG25" i="3" s="1"/>
  <c r="AG26" i="3" s="1"/>
  <c r="AG27" i="3" s="1"/>
  <c r="AG28" i="3" s="1"/>
  <c r="AG29" i="3" s="1"/>
  <c r="AG30" i="3" s="1"/>
  <c r="AG31" i="3" s="1"/>
  <c r="AG32" i="3" s="1"/>
  <c r="AG33" i="3" s="1"/>
  <c r="AG34" i="3" s="1"/>
  <c r="AG35" i="3" s="1"/>
  <c r="AG36" i="3" s="1"/>
  <c r="AG37" i="3" s="1"/>
  <c r="AG38" i="3" s="1"/>
  <c r="AG39" i="3" s="1"/>
  <c r="AG40" i="3" s="1"/>
  <c r="AG41" i="3" s="1"/>
  <c r="AG42" i="3" s="1"/>
  <c r="AG43" i="3" s="1"/>
  <c r="AG44" i="3" s="1"/>
  <c r="AG45" i="3" s="1"/>
  <c r="AG46" i="3" s="1"/>
  <c r="AG47" i="3" s="1"/>
  <c r="AG48" i="3" s="1"/>
  <c r="AG49" i="3" s="1"/>
  <c r="N54" i="3"/>
  <c r="N56" i="3" s="1"/>
  <c r="S54" i="3"/>
  <c r="Q46" i="4" l="1"/>
  <c r="Q47" i="4" s="1"/>
  <c r="Q48" i="4" s="1"/>
  <c r="Q49" i="4" s="1"/>
  <c r="Q50" i="4" s="1"/>
  <c r="Q51" i="4" s="1"/>
  <c r="Q52" i="4" s="1"/>
  <c r="Q53" i="4" s="1"/>
  <c r="Q54" i="4" s="1"/>
  <c r="Q55" i="4" s="1"/>
  <c r="Q56" i="4" s="1"/>
  <c r="Q57" i="4" s="1"/>
  <c r="Q58" i="4" s="1"/>
  <c r="B8" i="3"/>
  <c r="G7" i="3"/>
  <c r="K7" i="3" s="1"/>
  <c r="H24" i="2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E11" i="4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G52" i="4"/>
  <c r="F51" i="4"/>
  <c r="F45" i="4"/>
  <c r="H38" i="2" l="1"/>
  <c r="H39" i="2" s="1"/>
  <c r="G8" i="3"/>
  <c r="K8" i="3" s="1"/>
  <c r="B9" i="3"/>
  <c r="G25" i="2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H40" i="2" l="1"/>
  <c r="H41" i="2" s="1"/>
  <c r="H42" i="2" s="1"/>
  <c r="H43" i="2" s="1"/>
  <c r="B10" i="3"/>
  <c r="G9" i="3"/>
  <c r="K9" i="3" s="1"/>
  <c r="H44" i="2" l="1"/>
  <c r="H45" i="2" s="1"/>
  <c r="G47" i="2" s="1"/>
  <c r="B11" i="3"/>
  <c r="G10" i="3"/>
  <c r="K10" i="3" s="1"/>
  <c r="H47" i="2" l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G48" i="2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11" i="3"/>
  <c r="K11" i="3" s="1"/>
  <c r="B12" i="3"/>
  <c r="H65" i="2" l="1"/>
  <c r="H66" i="2" s="1"/>
  <c r="G68" i="2" s="1"/>
  <c r="B13" i="3"/>
  <c r="G12" i="3"/>
  <c r="K12" i="3" s="1"/>
  <c r="H68" i="2" l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G69" i="2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13" i="3"/>
  <c r="K13" i="3" s="1"/>
  <c r="B14" i="3"/>
  <c r="B15" i="3" s="1"/>
  <c r="H87" i="2" l="1"/>
  <c r="H88" i="2" s="1"/>
  <c r="H90" i="2" s="1"/>
  <c r="G14" i="3"/>
  <c r="K14" i="3" s="1"/>
  <c r="G90" i="2" l="1"/>
  <c r="H91" i="2"/>
  <c r="G91" i="2"/>
  <c r="G15" i="3"/>
  <c r="K15" i="3" s="1"/>
  <c r="B16" i="3"/>
  <c r="B17" i="3" s="1"/>
  <c r="G92" i="2" l="1"/>
  <c r="H92" i="2"/>
  <c r="G16" i="3"/>
  <c r="K16" i="3" s="1"/>
  <c r="G93" i="2" l="1"/>
  <c r="H93" i="2"/>
  <c r="G17" i="3"/>
  <c r="K17" i="3" s="1"/>
  <c r="B18" i="3"/>
  <c r="B19" i="3" s="1"/>
  <c r="G94" i="2" l="1"/>
  <c r="H94" i="2"/>
  <c r="B20" i="3"/>
  <c r="G18" i="3"/>
  <c r="K18" i="3" s="1"/>
  <c r="H95" i="2" l="1"/>
  <c r="G95" i="2"/>
  <c r="G19" i="3"/>
  <c r="K19" i="3" s="1"/>
  <c r="B21" i="3"/>
  <c r="H96" i="2" l="1"/>
  <c r="G96" i="2"/>
  <c r="G20" i="3"/>
  <c r="K20" i="3" s="1"/>
  <c r="G97" i="2" l="1"/>
  <c r="H97" i="2"/>
  <c r="G21" i="3"/>
  <c r="K21" i="3" s="1"/>
  <c r="B22" i="3"/>
  <c r="B23" i="3" s="1"/>
  <c r="G98" i="2" l="1"/>
  <c r="H98" i="2"/>
  <c r="G22" i="3"/>
  <c r="K22" i="3" s="1"/>
  <c r="H99" i="2" l="1"/>
  <c r="G99" i="2"/>
  <c r="G23" i="3"/>
  <c r="K23" i="3" s="1"/>
  <c r="B24" i="3"/>
  <c r="B25" i="3" s="1"/>
  <c r="G100" i="2" l="1"/>
  <c r="H100" i="2"/>
  <c r="G24" i="3"/>
  <c r="K24" i="3" s="1"/>
  <c r="H101" i="2" l="1"/>
  <c r="G101" i="2"/>
  <c r="G25" i="3"/>
  <c r="K25" i="3" s="1"/>
  <c r="B26" i="3"/>
  <c r="B27" i="3" s="1"/>
  <c r="H102" i="2" l="1"/>
  <c r="G102" i="2"/>
  <c r="G26" i="3"/>
  <c r="K26" i="3" s="1"/>
  <c r="G103" i="2" l="1"/>
  <c r="H103" i="2"/>
  <c r="G27" i="3"/>
  <c r="K27" i="3" s="1"/>
  <c r="B28" i="3"/>
  <c r="B29" i="3" s="1"/>
  <c r="G104" i="2" l="1"/>
  <c r="H104" i="2"/>
  <c r="G28" i="3"/>
  <c r="K28" i="3" s="1"/>
  <c r="G105" i="2" l="1"/>
  <c r="H105" i="2"/>
  <c r="G29" i="3"/>
  <c r="K29" i="3" s="1"/>
  <c r="B30" i="3"/>
  <c r="B31" i="3" s="1"/>
  <c r="H106" i="2" l="1"/>
  <c r="G106" i="2"/>
  <c r="G30" i="3"/>
  <c r="K30" i="3" s="1"/>
  <c r="G107" i="2" l="1"/>
  <c r="H107" i="2"/>
  <c r="G31" i="3"/>
  <c r="K31" i="3" s="1"/>
  <c r="B32" i="3"/>
  <c r="B33" i="3" s="1"/>
  <c r="H108" i="2" l="1"/>
  <c r="G109" i="2" s="1"/>
  <c r="H109" i="2" s="1"/>
  <c r="G110" i="2" s="1"/>
  <c r="H110" i="2" s="1"/>
  <c r="G111" i="2" s="1"/>
  <c r="H111" i="2" s="1"/>
  <c r="G112" i="2" s="1"/>
  <c r="H112" i="2" s="1"/>
  <c r="G113" i="2" s="1"/>
  <c r="H113" i="2" s="1"/>
  <c r="G114" i="2" s="1"/>
  <c r="H114" i="2" s="1"/>
  <c r="G116" i="2" s="1"/>
  <c r="G108" i="2"/>
  <c r="G32" i="3"/>
  <c r="K32" i="3" s="1"/>
  <c r="H116" i="2" l="1"/>
  <c r="H117" i="2" s="1"/>
  <c r="G33" i="3"/>
  <c r="K33" i="3" s="1"/>
  <c r="B34" i="3"/>
  <c r="B35" i="3" s="1"/>
  <c r="G117" i="2" l="1"/>
  <c r="H118" i="2"/>
  <c r="G118" i="2"/>
  <c r="G34" i="3"/>
  <c r="K34" i="3" s="1"/>
  <c r="H119" i="2" l="1"/>
  <c r="G119" i="2"/>
  <c r="G35" i="3"/>
  <c r="K35" i="3" s="1"/>
  <c r="B36" i="3"/>
  <c r="B37" i="3" s="1"/>
  <c r="H120" i="2" l="1"/>
  <c r="G120" i="2"/>
  <c r="G36" i="3"/>
  <c r="K36" i="3" s="1"/>
  <c r="H121" i="2" l="1"/>
  <c r="G121" i="2"/>
  <c r="G37" i="3"/>
  <c r="K37" i="3" s="1"/>
  <c r="B38" i="3"/>
  <c r="B39" i="3" s="1"/>
  <c r="H122" i="2" l="1"/>
  <c r="G122" i="2"/>
  <c r="G38" i="3"/>
  <c r="K38" i="3" s="1"/>
  <c r="H123" i="2" l="1"/>
  <c r="G123" i="2"/>
  <c r="G39" i="3"/>
  <c r="K39" i="3" s="1"/>
  <c r="B40" i="3"/>
  <c r="B41" i="3" s="1"/>
  <c r="H124" i="2" l="1"/>
  <c r="G124" i="2"/>
  <c r="G40" i="3"/>
  <c r="K40" i="3" s="1"/>
  <c r="H125" i="2" l="1"/>
  <c r="G125" i="2"/>
  <c r="G41" i="3"/>
  <c r="K41" i="3" s="1"/>
  <c r="B42" i="3"/>
  <c r="B43" i="3" s="1"/>
  <c r="H126" i="2" l="1"/>
  <c r="G126" i="2"/>
  <c r="G42" i="3"/>
  <c r="K42" i="3" s="1"/>
  <c r="H127" i="2" l="1"/>
  <c r="G127" i="2"/>
  <c r="G43" i="3"/>
  <c r="K43" i="3" s="1"/>
  <c r="B44" i="3"/>
  <c r="B45" i="3" s="1"/>
  <c r="H128" i="2" l="1"/>
  <c r="G128" i="2"/>
  <c r="G44" i="3"/>
  <c r="K44" i="3" s="1"/>
  <c r="H129" i="2" l="1"/>
  <c r="G129" i="2"/>
  <c r="G45" i="3"/>
  <c r="K45" i="3" s="1"/>
  <c r="B46" i="3"/>
  <c r="B47" i="3" s="1"/>
  <c r="H130" i="2" l="1"/>
  <c r="G130" i="2"/>
  <c r="G46" i="3"/>
  <c r="K46" i="3" s="1"/>
  <c r="H131" i="2" l="1"/>
  <c r="G131" i="2"/>
  <c r="G47" i="3"/>
  <c r="K47" i="3" s="1"/>
  <c r="B48" i="3"/>
  <c r="B49" i="3" s="1"/>
  <c r="F1" i="3" s="1"/>
  <c r="F2" i="3" s="1"/>
  <c r="F3" i="3" s="1"/>
  <c r="F4" i="3" s="1"/>
  <c r="F5" i="3" s="1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H132" i="2" l="1"/>
  <c r="G132" i="2"/>
  <c r="G49" i="3"/>
  <c r="K49" i="3" s="1"/>
  <c r="G48" i="3"/>
  <c r="H133" i="2" l="1"/>
  <c r="G134" i="2" s="1"/>
  <c r="H134" i="2" s="1"/>
  <c r="G135" i="2" s="1"/>
  <c r="H135" i="2" s="1"/>
  <c r="G136" i="2" s="1"/>
  <c r="H136" i="2" s="1"/>
  <c r="G137" i="2" s="1"/>
  <c r="H137" i="2" s="1"/>
  <c r="G138" i="2" s="1"/>
  <c r="H138" i="2" s="1"/>
  <c r="G139" i="2" s="1"/>
  <c r="H139" i="2" s="1"/>
  <c r="G133" i="2"/>
  <c r="F49" i="3"/>
  <c r="J1" i="3" s="1"/>
  <c r="J2" i="3" s="1"/>
  <c r="J3" i="3" s="1"/>
  <c r="J4" i="3" s="1"/>
  <c r="J5" i="3" s="1"/>
  <c r="J6" i="3" s="1"/>
  <c r="J7" i="3" s="1"/>
  <c r="J8" i="3" s="1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J35" i="3" s="1"/>
  <c r="J36" i="3" s="1"/>
  <c r="J37" i="3" s="1"/>
  <c r="J38" i="3" s="1"/>
  <c r="J39" i="3" s="1"/>
  <c r="J40" i="3" s="1"/>
  <c r="J41" i="3" s="1"/>
  <c r="J42" i="3" s="1"/>
  <c r="J43" i="3" s="1"/>
  <c r="J44" i="3" s="1"/>
  <c r="J45" i="3" s="1"/>
  <c r="J46" i="3" s="1"/>
  <c r="J47" i="3" s="1"/>
  <c r="J48" i="3" s="1"/>
  <c r="K48" i="3"/>
  <c r="J49" i="3" l="1"/>
  <c r="N1" i="3" s="1"/>
  <c r="N2" i="3" s="1"/>
  <c r="N3" i="3" s="1"/>
  <c r="N4" i="3" s="1"/>
  <c r="N5" i="3" s="1"/>
  <c r="N6" i="3" s="1"/>
  <c r="N7" i="3" s="1"/>
  <c r="N8" i="3" s="1"/>
  <c r="N9" i="3" s="1"/>
  <c r="N10" i="3" s="1"/>
  <c r="N11" i="3" s="1"/>
  <c r="N12" i="3" s="1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N28" i="3" s="1"/>
  <c r="N29" i="3" s="1"/>
  <c r="N30" i="3" s="1"/>
  <c r="N31" i="3" s="1"/>
  <c r="N32" i="3" s="1"/>
  <c r="N33" i="3" s="1"/>
  <c r="N34" i="3" s="1"/>
  <c r="N35" i="3" s="1"/>
  <c r="N36" i="3" s="1"/>
  <c r="N37" i="3" s="1"/>
  <c r="N38" i="3" s="1"/>
  <c r="N39" i="3" s="1"/>
  <c r="N40" i="3" s="1"/>
  <c r="N41" i="3" s="1"/>
  <c r="N42" i="3" s="1"/>
  <c r="N43" i="3" s="1"/>
  <c r="N44" i="3" s="1"/>
  <c r="N45" i="3" s="1"/>
  <c r="N46" i="3" s="1"/>
  <c r="N47" i="3" s="1"/>
  <c r="N48" i="3" s="1"/>
  <c r="N49" i="3" s="1"/>
  <c r="R1" i="3" s="1"/>
  <c r="R2" i="3" s="1"/>
  <c r="R3" i="3" s="1"/>
  <c r="R4" i="3" s="1"/>
  <c r="R5" i="3" s="1"/>
  <c r="R6" i="3" s="1"/>
  <c r="R7" i="3" s="1"/>
  <c r="R8" i="3" s="1"/>
  <c r="R9" i="3" s="1"/>
  <c r="R10" i="3" s="1"/>
  <c r="R11" i="3" s="1"/>
  <c r="R12" i="3" s="1"/>
  <c r="R13" i="3" s="1"/>
  <c r="R14" i="3" s="1"/>
  <c r="R15" i="3" s="1"/>
  <c r="R16" i="3" s="1"/>
  <c r="R17" i="3" s="1"/>
  <c r="R18" i="3" s="1"/>
  <c r="R19" i="3" s="1"/>
  <c r="R20" i="3" s="1"/>
  <c r="R21" i="3" s="1"/>
  <c r="R22" i="3" s="1"/>
  <c r="R23" i="3" s="1"/>
  <c r="R24" i="3" s="1"/>
  <c r="R25" i="3" s="1"/>
  <c r="R26" i="3" s="1"/>
  <c r="R27" i="3" s="1"/>
  <c r="R28" i="3" s="1"/>
  <c r="R29" i="3" s="1"/>
  <c r="R30" i="3" s="1"/>
  <c r="R31" i="3" s="1"/>
  <c r="R32" i="3" s="1"/>
  <c r="R33" i="3" s="1"/>
  <c r="R34" i="3" s="1"/>
  <c r="R35" i="3" s="1"/>
  <c r="R36" i="3" s="1"/>
  <c r="R37" i="3" s="1"/>
  <c r="R38" i="3" s="1"/>
  <c r="R39" i="3" s="1"/>
  <c r="R40" i="3" s="1"/>
  <c r="R41" i="3" s="1"/>
  <c r="R42" i="3" s="1"/>
  <c r="R43" i="3" s="1"/>
  <c r="R44" i="3" s="1"/>
  <c r="R45" i="3" s="1"/>
  <c r="R46" i="3" s="1"/>
  <c r="R47" i="3" s="1"/>
  <c r="R48" i="3" s="1"/>
  <c r="R49" i="3" s="1"/>
  <c r="V1" i="3" s="1"/>
  <c r="V2" i="3" s="1"/>
  <c r="V3" i="3" s="1"/>
  <c r="V4" i="3" s="1"/>
  <c r="V5" i="3" s="1"/>
  <c r="V6" i="3" s="1"/>
  <c r="V7" i="3" s="1"/>
  <c r="V8" i="3" s="1"/>
  <c r="V9" i="3" s="1"/>
  <c r="V10" i="3" s="1"/>
  <c r="V11" i="3" s="1"/>
  <c r="V12" i="3" s="1"/>
  <c r="V13" i="3" s="1"/>
  <c r="V14" i="3" s="1"/>
  <c r="V15" i="3" s="1"/>
  <c r="V16" i="3" s="1"/>
  <c r="V17" i="3" s="1"/>
  <c r="V18" i="3" s="1"/>
  <c r="V19" i="3" s="1"/>
  <c r="V20" i="3" s="1"/>
  <c r="V21" i="3" s="1"/>
  <c r="V22" i="3" s="1"/>
  <c r="V23" i="3" s="1"/>
  <c r="V24" i="3" s="1"/>
  <c r="V25" i="3" s="1"/>
  <c r="V26" i="3" s="1"/>
  <c r="V27" i="3" s="1"/>
  <c r="V28" i="3" s="1"/>
  <c r="V29" i="3" s="1"/>
  <c r="V30" i="3" s="1"/>
  <c r="V31" i="3" s="1"/>
  <c r="V32" i="3" s="1"/>
  <c r="V33" i="3" s="1"/>
  <c r="V34" i="3" s="1"/>
  <c r="V35" i="3" s="1"/>
  <c r="V36" i="3" s="1"/>
  <c r="V37" i="3" s="1"/>
  <c r="V38" i="3" s="1"/>
  <c r="V39" i="3" s="1"/>
  <c r="V40" i="3" s="1"/>
  <c r="V41" i="3" s="1"/>
  <c r="V42" i="3" s="1"/>
  <c r="V43" i="3" s="1"/>
  <c r="V44" i="3" s="1"/>
  <c r="V45" i="3" s="1"/>
  <c r="V46" i="3" s="1"/>
  <c r="V47" i="3" s="1"/>
  <c r="V48" i="3" s="1"/>
  <c r="V49" i="3" s="1"/>
  <c r="Z1" i="3" s="1"/>
  <c r="Z2" i="3" s="1"/>
  <c r="Z3" i="3" s="1"/>
  <c r="Z4" i="3" s="1"/>
  <c r="Z5" i="3" s="1"/>
  <c r="Z6" i="3" s="1"/>
  <c r="Z7" i="3" s="1"/>
  <c r="Z8" i="3" s="1"/>
  <c r="Z9" i="3" s="1"/>
  <c r="Z10" i="3" s="1"/>
  <c r="Z11" i="3" s="1"/>
  <c r="Z12" i="3" s="1"/>
  <c r="Z13" i="3" s="1"/>
  <c r="Z14" i="3" s="1"/>
  <c r="Z15" i="3" s="1"/>
  <c r="Z16" i="3" s="1"/>
  <c r="Z17" i="3" s="1"/>
  <c r="Z18" i="3" s="1"/>
  <c r="Z19" i="3" s="1"/>
  <c r="Z20" i="3" s="1"/>
  <c r="Z21" i="3" s="1"/>
  <c r="Z22" i="3" s="1"/>
  <c r="Z23" i="3" s="1"/>
  <c r="Z24" i="3" s="1"/>
  <c r="Z25" i="3" s="1"/>
  <c r="Z26" i="3" s="1"/>
  <c r="Z27" i="3" s="1"/>
  <c r="Z28" i="3" s="1"/>
  <c r="Z29" i="3" s="1"/>
  <c r="Z30" i="3" s="1"/>
  <c r="Z31" i="3" s="1"/>
  <c r="Z32" i="3" s="1"/>
  <c r="Z33" i="3" s="1"/>
  <c r="Z34" i="3" s="1"/>
  <c r="Z35" i="3" s="1"/>
  <c r="Z36" i="3" s="1"/>
  <c r="Z37" i="3" s="1"/>
  <c r="Z38" i="3" s="1"/>
  <c r="Z39" i="3" s="1"/>
  <c r="Z40" i="3" s="1"/>
  <c r="Z41" i="3" s="1"/>
  <c r="Z42" i="3" s="1"/>
  <c r="Z43" i="3" s="1"/>
  <c r="Z44" i="3" s="1"/>
  <c r="Z45" i="3" s="1"/>
  <c r="Z46" i="3" s="1"/>
  <c r="Z47" i="3" s="1"/>
  <c r="Z48" i="3" s="1"/>
  <c r="Z49" i="3" s="1"/>
  <c r="AD1" i="3" s="1"/>
  <c r="AD2" i="3" s="1"/>
  <c r="AD3" i="3" s="1"/>
  <c r="AD4" i="3" s="1"/>
  <c r="AD5" i="3" s="1"/>
  <c r="AD6" i="3" s="1"/>
  <c r="AD7" i="3" s="1"/>
  <c r="AD8" i="3" s="1"/>
  <c r="AD9" i="3" s="1"/>
  <c r="AD10" i="3" s="1"/>
  <c r="AD11" i="3" s="1"/>
  <c r="AD12" i="3" s="1"/>
  <c r="AD13" i="3" s="1"/>
  <c r="AD14" i="3" s="1"/>
  <c r="AD15" i="3" s="1"/>
  <c r="AD16" i="3" s="1"/>
  <c r="AD17" i="3" s="1"/>
  <c r="AD18" i="3" s="1"/>
  <c r="AD19" i="3" s="1"/>
  <c r="AD20" i="3" s="1"/>
  <c r="AD21" i="3" s="1"/>
  <c r="AD22" i="3" s="1"/>
  <c r="AD23" i="3" s="1"/>
  <c r="AD24" i="3" s="1"/>
  <c r="AD25" i="3" s="1"/>
  <c r="AD26" i="3" s="1"/>
  <c r="AD27" i="3" s="1"/>
  <c r="AD28" i="3" s="1"/>
  <c r="AD29" i="3" s="1"/>
  <c r="AD30" i="3" s="1"/>
  <c r="AD31" i="3" s="1"/>
  <c r="AD32" i="3" s="1"/>
  <c r="AD33" i="3" s="1"/>
  <c r="AD34" i="3" s="1"/>
  <c r="AD35" i="3" s="1"/>
  <c r="AD36" i="3" s="1"/>
  <c r="AD37" i="3" s="1"/>
  <c r="AD38" i="3" s="1"/>
  <c r="AD39" i="3" s="1"/>
  <c r="AD40" i="3" s="1"/>
  <c r="AD41" i="3" s="1"/>
  <c r="AD42" i="3" s="1"/>
  <c r="AD43" i="3" s="1"/>
  <c r="AD44" i="3" s="1"/>
  <c r="AD45" i="3" s="1"/>
  <c r="AD46" i="3" s="1"/>
  <c r="AD47" i="3" s="1"/>
  <c r="AD48" i="3" s="1"/>
  <c r="AD49" i="3" s="1"/>
  <c r="AH1" i="3" s="1"/>
  <c r="AH2" i="3" s="1"/>
  <c r="AH3" i="3" s="1"/>
  <c r="AH4" i="3" s="1"/>
  <c r="AH5" i="3" s="1"/>
  <c r="AH6" i="3" s="1"/>
  <c r="AH7" i="3" s="1"/>
  <c r="AH8" i="3" s="1"/>
  <c r="AH9" i="3" s="1"/>
  <c r="AH10" i="3" s="1"/>
  <c r="AH11" i="3" s="1"/>
  <c r="AH12" i="3" s="1"/>
  <c r="AH13" i="3" s="1"/>
  <c r="AH14" i="3" s="1"/>
  <c r="AH15" i="3" s="1"/>
  <c r="AH16" i="3" s="1"/>
  <c r="AH17" i="3" s="1"/>
  <c r="AH18" i="3" s="1"/>
  <c r="AH19" i="3" s="1"/>
  <c r="AH20" i="3" s="1"/>
  <c r="AH21" i="3" s="1"/>
  <c r="AH22" i="3" s="1"/>
  <c r="AH23" i="3" s="1"/>
  <c r="AH24" i="3" s="1"/>
  <c r="AH25" i="3" s="1"/>
  <c r="AH26" i="3" s="1"/>
  <c r="AH27" i="3" s="1"/>
  <c r="AH28" i="3" s="1"/>
  <c r="AH29" i="3" s="1"/>
  <c r="AH30" i="3" s="1"/>
  <c r="AH31" i="3" s="1"/>
  <c r="AH32" i="3" s="1"/>
  <c r="AH33" i="3" s="1"/>
  <c r="AH34" i="3" s="1"/>
  <c r="AH35" i="3" s="1"/>
  <c r="AH36" i="3" s="1"/>
  <c r="AH37" i="3" s="1"/>
  <c r="AH38" i="3" s="1"/>
  <c r="AH39" i="3" s="1"/>
  <c r="AH40" i="3" s="1"/>
  <c r="AH41" i="3" s="1"/>
  <c r="AH42" i="3" s="1"/>
  <c r="AH43" i="3" s="1"/>
  <c r="AH44" i="3" s="1"/>
  <c r="AH45" i="3" s="1"/>
  <c r="AH46" i="3" s="1"/>
  <c r="AH47" i="3" s="1"/>
  <c r="AH48" i="3" s="1"/>
  <c r="AH49" i="3" s="1"/>
  <c r="AL1" i="3" s="1"/>
  <c r="AL2" i="3" s="1"/>
  <c r="AL3" i="3" s="1"/>
  <c r="AL4" i="3" s="1"/>
  <c r="AL5" i="3" s="1"/>
  <c r="AL6" i="3" s="1"/>
  <c r="AL7" i="3" s="1"/>
  <c r="AL8" i="3" s="1"/>
  <c r="AL9" i="3" s="1"/>
  <c r="AL10" i="3" s="1"/>
  <c r="AL11" i="3" s="1"/>
  <c r="AL12" i="3" s="1"/>
  <c r="AL13" i="3" s="1"/>
  <c r="AL14" i="3" s="1"/>
  <c r="AL15" i="3" s="1"/>
  <c r="AL16" i="3" s="1"/>
  <c r="AL17" i="3" s="1"/>
  <c r="AL18" i="3" s="1"/>
  <c r="AL19" i="3" s="1"/>
  <c r="AL20" i="3" s="1"/>
  <c r="AL21" i="3" s="1"/>
  <c r="AL22" i="3" s="1"/>
  <c r="AL23" i="3" s="1"/>
  <c r="AL24" i="3" s="1"/>
  <c r="AL25" i="3" s="1"/>
  <c r="AL26" i="3" s="1"/>
  <c r="AL27" i="3" s="1"/>
  <c r="AL28" i="3" s="1"/>
  <c r="AL29" i="3" s="1"/>
  <c r="AL30" i="3" s="1"/>
  <c r="AL31" i="3" s="1"/>
  <c r="AL32" i="3" s="1"/>
  <c r="AL33" i="3" s="1"/>
  <c r="AL34" i="3" s="1"/>
  <c r="AL35" i="3" s="1"/>
  <c r="AL36" i="3" s="1"/>
  <c r="AL37" i="3" s="1"/>
  <c r="AL38" i="3" s="1"/>
  <c r="AL39" i="3" s="1"/>
  <c r="AL40" i="3" s="1"/>
  <c r="AL41" i="3" s="1"/>
  <c r="AL42" i="3" s="1"/>
  <c r="AL43" i="3" s="1"/>
  <c r="AL44" i="3" s="1"/>
  <c r="AL45" i="3" s="1"/>
  <c r="AL46" i="3" s="1"/>
  <c r="AL47" i="3" s="1"/>
  <c r="AL48" i="3" s="1"/>
  <c r="AL49" i="3" s="1"/>
  <c r="AP1" i="3" s="1"/>
  <c r="AP2" i="3" s="1"/>
  <c r="G141" i="2"/>
  <c r="H141" i="2" s="1"/>
  <c r="N50" i="3" l="1"/>
  <c r="H142" i="2"/>
  <c r="G142" i="2"/>
  <c r="H143" i="2" l="1"/>
  <c r="G143" i="2"/>
  <c r="H144" i="2" l="1"/>
  <c r="G144" i="2"/>
  <c r="H145" i="2" l="1"/>
  <c r="G145" i="2"/>
  <c r="H146" i="2" l="1"/>
  <c r="G146" i="2"/>
  <c r="G147" i="2" l="1"/>
  <c r="H147" i="2"/>
  <c r="G148" i="2" l="1"/>
  <c r="H148" i="2"/>
  <c r="H149" i="2" l="1"/>
  <c r="G149" i="2"/>
  <c r="H150" i="2" l="1"/>
  <c r="G150" i="2"/>
  <c r="G151" i="2" l="1"/>
  <c r="H151" i="2"/>
  <c r="G152" i="2" l="1"/>
  <c r="H152" i="2"/>
  <c r="G153" i="2" l="1"/>
  <c r="H153" i="2"/>
  <c r="H154" i="2" l="1"/>
  <c r="G154" i="2"/>
  <c r="H155" i="2" l="1"/>
  <c r="G155" i="2"/>
  <c r="G156" i="2" l="1"/>
  <c r="H156" i="2"/>
  <c r="H157" i="2" l="1"/>
  <c r="G157" i="2"/>
  <c r="G158" i="2" l="1"/>
  <c r="H158" i="2"/>
  <c r="H159" i="2" l="1"/>
  <c r="G159" i="2"/>
  <c r="H160" i="2" l="1"/>
  <c r="G160" i="2"/>
  <c r="H161" i="2" l="1"/>
  <c r="G163" i="2" s="1"/>
  <c r="H163" i="2" s="1"/>
  <c r="G161" i="2"/>
  <c r="H164" i="2" l="1"/>
  <c r="G164" i="2"/>
  <c r="H165" i="2" l="1"/>
  <c r="G165" i="2"/>
  <c r="H166" i="2" l="1"/>
  <c r="G166" i="2"/>
  <c r="G167" i="2" l="1"/>
  <c r="H167" i="2"/>
  <c r="G168" i="2" l="1"/>
  <c r="H168" i="2"/>
  <c r="G169" i="2" l="1"/>
  <c r="H169" i="2"/>
  <c r="G170" i="2" l="1"/>
  <c r="H170" i="2"/>
  <c r="H171" i="2" l="1"/>
  <c r="G171" i="2"/>
  <c r="G172" i="2" l="1"/>
  <c r="H172" i="2"/>
  <c r="H173" i="2" l="1"/>
  <c r="G173" i="2"/>
  <c r="G174" i="2" l="1"/>
  <c r="H174" i="2"/>
  <c r="H175" i="2" l="1"/>
  <c r="G175" i="2"/>
  <c r="G176" i="2" l="1"/>
  <c r="H176" i="2"/>
  <c r="G177" i="2" l="1"/>
  <c r="H177" i="2"/>
  <c r="H178" i="2" l="1"/>
  <c r="G178" i="2"/>
  <c r="G179" i="2" l="1"/>
  <c r="H179" i="2"/>
  <c r="G180" i="2" l="1"/>
  <c r="H180" i="2"/>
  <c r="H181" i="2" l="1"/>
  <c r="G181" i="2"/>
  <c r="H182" i="2" l="1"/>
  <c r="G182" i="2"/>
  <c r="H183" i="2" l="1"/>
  <c r="G185" i="2" s="1"/>
  <c r="G183" i="2"/>
  <c r="G186" i="2"/>
  <c r="H185" i="2" l="1"/>
  <c r="H186" i="2" s="1"/>
  <c r="H187" i="2" s="1"/>
  <c r="H188" i="2" s="1"/>
  <c r="H189" i="2" s="1"/>
  <c r="H190" i="2" s="1"/>
  <c r="H191" i="2" s="1"/>
  <c r="H192" i="2" s="1"/>
  <c r="H193" i="2" s="1"/>
  <c r="H194" i="2" s="1"/>
  <c r="H195" i="2" s="1"/>
  <c r="H196" i="2" s="1"/>
  <c r="H197" i="2" s="1"/>
  <c r="H198" i="2" s="1"/>
  <c r="H199" i="2" s="1"/>
  <c r="H200" i="2" s="1"/>
  <c r="H201" i="2" s="1"/>
  <c r="H202" i="2" s="1"/>
  <c r="G187" i="2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4" i="2" l="1"/>
  <c r="H204" i="2" l="1"/>
  <c r="G205" i="2" s="1"/>
  <c r="H205" i="2" l="1"/>
  <c r="G206" i="2" s="1"/>
  <c r="H206" i="2" s="1"/>
  <c r="G207" i="2" s="1"/>
  <c r="H207" i="2" l="1"/>
  <c r="G208" i="2" s="1"/>
  <c r="H208" i="2" l="1"/>
  <c r="G209" i="2" s="1"/>
  <c r="H209" i="2" l="1"/>
  <c r="G210" i="2" s="1"/>
  <c r="H210" i="2" l="1"/>
  <c r="G211" i="2" s="1"/>
  <c r="E4" i="2"/>
  <c r="D5" i="2"/>
  <c r="D6" i="2" s="1"/>
  <c r="E6" i="2" s="1"/>
  <c r="H211" i="2" l="1"/>
  <c r="G212" i="2" s="1"/>
  <c r="D7" i="2"/>
  <c r="D8" i="2" s="1"/>
  <c r="E5" i="2"/>
  <c r="H212" i="2" l="1"/>
  <c r="G213" i="2" s="1"/>
  <c r="E7" i="2"/>
  <c r="E8" i="2"/>
  <c r="D9" i="2"/>
  <c r="H213" i="2" l="1"/>
  <c r="G214" i="2" s="1"/>
  <c r="D10" i="2"/>
  <c r="E9" i="2"/>
  <c r="H214" i="2" l="1"/>
  <c r="G215" i="2" s="1"/>
  <c r="E10" i="2"/>
  <c r="D11" i="2"/>
  <c r="H215" i="2" l="1"/>
  <c r="G216" i="2" s="1"/>
  <c r="E11" i="2"/>
  <c r="D12" i="2"/>
  <c r="H216" i="2" l="1"/>
  <c r="G217" i="2" s="1"/>
  <c r="E12" i="2"/>
  <c r="D13" i="2"/>
  <c r="H217" i="2" l="1"/>
  <c r="G218" i="2" s="1"/>
  <c r="E13" i="2"/>
  <c r="D14" i="2"/>
  <c r="H218" i="2" l="1"/>
  <c r="G219" i="2" s="1"/>
  <c r="H219" i="2" s="1"/>
  <c r="G220" i="2" s="1"/>
  <c r="E14" i="2"/>
  <c r="D15" i="2"/>
  <c r="H220" i="2" l="1"/>
  <c r="G221" i="2" s="1"/>
  <c r="E15" i="2"/>
  <c r="D16" i="2"/>
  <c r="H221" i="2" l="1"/>
  <c r="G222" i="2" s="1"/>
  <c r="D17" i="2"/>
  <c r="E16" i="2"/>
  <c r="H222" i="2" l="1"/>
  <c r="G223" i="2" s="1"/>
  <c r="E17" i="2"/>
  <c r="D18" i="2"/>
  <c r="H223" i="2" l="1"/>
  <c r="G224" i="2" s="1"/>
  <c r="H224" i="2" s="1"/>
  <c r="G226" i="2" s="1"/>
  <c r="H226" i="2" s="1"/>
  <c r="G227" i="2" s="1"/>
  <c r="H227" i="2" s="1"/>
  <c r="G228" i="2" s="1"/>
  <c r="H228" i="2" s="1"/>
  <c r="G229" i="2" s="1"/>
  <c r="H229" i="2" s="1"/>
  <c r="G230" i="2" s="1"/>
  <c r="H230" i="2" s="1"/>
  <c r="G231" i="2" s="1"/>
  <c r="H231" i="2" s="1"/>
  <c r="G232" i="2" s="1"/>
  <c r="H232" i="2" s="1"/>
  <c r="G233" i="2" s="1"/>
  <c r="H233" i="2" s="1"/>
  <c r="G234" i="2" s="1"/>
  <c r="H234" i="2" s="1"/>
  <c r="G235" i="2" s="1"/>
  <c r="H235" i="2" s="1"/>
  <c r="G236" i="2" s="1"/>
  <c r="H236" i="2" s="1"/>
  <c r="G238" i="2" s="1"/>
  <c r="H238" i="2" s="1"/>
  <c r="G239" i="2" s="1"/>
  <c r="H239" i="2" s="1"/>
  <c r="G240" i="2" s="1"/>
  <c r="H240" i="2" s="1"/>
  <c r="G241" i="2" s="1"/>
  <c r="H241" i="2" s="1"/>
  <c r="G242" i="2" s="1"/>
  <c r="H242" i="2" s="1"/>
  <c r="G243" i="2" s="1"/>
  <c r="H243" i="2" s="1"/>
  <c r="G244" i="2" s="1"/>
  <c r="H244" i="2" s="1"/>
  <c r="G245" i="2" s="1"/>
  <c r="H245" i="2" s="1"/>
  <c r="G246" i="2" s="1"/>
  <c r="H246" i="2" s="1"/>
  <c r="G248" i="2" s="1"/>
  <c r="H248" i="2" s="1"/>
  <c r="G249" i="2" s="1"/>
  <c r="H249" i="2" s="1"/>
  <c r="G250" i="2" s="1"/>
  <c r="H250" i="2" s="1"/>
  <c r="G251" i="2" s="1"/>
  <c r="H251" i="2" s="1"/>
  <c r="G252" i="2" s="1"/>
  <c r="H252" i="2" s="1"/>
  <c r="G253" i="2" s="1"/>
  <c r="H253" i="2" s="1"/>
  <c r="G254" i="2" s="1"/>
  <c r="H254" i="2" s="1"/>
  <c r="G255" i="2" s="1"/>
  <c r="H255" i="2" s="1"/>
  <c r="G256" i="2" s="1"/>
  <c r="H256" i="2" s="1"/>
  <c r="G257" i="2" s="1"/>
  <c r="H257" i="2" s="1"/>
  <c r="G258" i="2" s="1"/>
  <c r="H258" i="2" s="1"/>
  <c r="G259" i="2" s="1"/>
  <c r="H259" i="2" s="1"/>
  <c r="E18" i="2"/>
  <c r="D19" i="2"/>
  <c r="D20" i="2" s="1"/>
  <c r="G260" i="2" l="1"/>
  <c r="H260" i="2" s="1"/>
  <c r="G261" i="2" s="1"/>
  <c r="H261" i="2" s="1"/>
  <c r="G263" i="2" s="1"/>
  <c r="E20" i="2"/>
  <c r="D21" i="2"/>
  <c r="E19" i="2"/>
  <c r="G264" i="2" l="1"/>
  <c r="G265" i="2" s="1"/>
  <c r="G266" i="2" s="1"/>
  <c r="G267" i="2" s="1"/>
  <c r="G268" i="2" s="1"/>
  <c r="G269" i="2" s="1"/>
  <c r="G270" i="2" s="1"/>
  <c r="G271" i="2" s="1"/>
  <c r="G272" i="2" s="1"/>
  <c r="G273" i="2" s="1"/>
  <c r="H263" i="2"/>
  <c r="H264" i="2" s="1"/>
  <c r="H265" i="2" s="1"/>
  <c r="H266" i="2" s="1"/>
  <c r="H267" i="2" s="1"/>
  <c r="H268" i="2" s="1"/>
  <c r="H269" i="2" s="1"/>
  <c r="H270" i="2" s="1"/>
  <c r="H271" i="2" s="1"/>
  <c r="H272" i="2" s="1"/>
  <c r="H273" i="2" s="1"/>
  <c r="G275" i="2"/>
  <c r="H275" i="2" s="1"/>
  <c r="G276" i="2" s="1"/>
  <c r="H276" i="2" s="1"/>
  <c r="G277" i="2" s="1"/>
  <c r="H277" i="2" s="1"/>
  <c r="G278" i="2" s="1"/>
  <c r="H278" i="2" s="1"/>
  <c r="G279" i="2" s="1"/>
  <c r="H279" i="2" s="1"/>
  <c r="G280" i="2" s="1"/>
  <c r="H280" i="2" s="1"/>
  <c r="G281" i="2" s="1"/>
  <c r="H281" i="2" s="1"/>
  <c r="G282" i="2" s="1"/>
  <c r="H282" i="2" s="1"/>
  <c r="G283" i="2" s="1"/>
  <c r="H283" i="2" s="1"/>
  <c r="G284" i="2" s="1"/>
  <c r="H284" i="2" s="1"/>
  <c r="E21" i="2"/>
  <c r="D22" i="2"/>
  <c r="E22" i="2" l="1"/>
  <c r="D24" i="2" s="1"/>
  <c r="E24" i="2" s="1"/>
  <c r="D25" i="2" s="1"/>
  <c r="E25" i="2" s="1"/>
  <c r="D26" i="2" s="1"/>
  <c r="E26" i="2" s="1"/>
  <c r="D27" i="2" s="1"/>
  <c r="E27" i="2" s="1"/>
  <c r="D28" i="2" s="1"/>
  <c r="E28" i="2" s="1"/>
  <c r="D29" i="2" s="1"/>
  <c r="E29" i="2" s="1"/>
  <c r="D30" i="2" s="1"/>
  <c r="E30" i="2" s="1"/>
  <c r="D31" i="2" s="1"/>
  <c r="E31" i="2" s="1"/>
  <c r="D32" i="2" s="1"/>
  <c r="E32" i="2" s="1"/>
  <c r="D33" i="2" s="1"/>
  <c r="E33" i="2" s="1"/>
  <c r="D34" i="2" s="1"/>
  <c r="E34" i="2" s="1"/>
  <c r="D35" i="2" s="1"/>
  <c r="E35" i="2" s="1"/>
  <c r="D36" i="2" s="1"/>
  <c r="E36" i="2" s="1"/>
  <c r="D37" i="2" s="1"/>
  <c r="E37" i="2" s="1"/>
  <c r="D38" i="2" s="1"/>
  <c r="E38" i="2" s="1"/>
  <c r="D39" i="2" s="1"/>
  <c r="E39" i="2" s="1"/>
  <c r="D40" i="2" l="1"/>
  <c r="E40" i="2" s="1"/>
  <c r="D41" i="2" s="1"/>
  <c r="E41" i="2" s="1"/>
  <c r="D42" i="2" s="1"/>
  <c r="E42" i="2" s="1"/>
  <c r="D43" i="2" s="1"/>
  <c r="E43" i="2" s="1"/>
  <c r="D44" i="2" l="1"/>
  <c r="E44" i="2" s="1"/>
  <c r="D45" i="2" s="1"/>
  <c r="E45" i="2" s="1"/>
  <c r="D47" i="2" s="1"/>
  <c r="E47" i="2" l="1"/>
  <c r="D48" i="2"/>
  <c r="E48" i="2" s="1"/>
  <c r="D49" i="2"/>
  <c r="E49" i="2" s="1"/>
  <c r="D50" i="2" l="1"/>
  <c r="E50" i="2" s="1"/>
  <c r="D51" i="2"/>
  <c r="D52" i="2" s="1"/>
  <c r="E52" i="2" s="1"/>
  <c r="D53" i="2" l="1"/>
  <c r="E53" i="2" s="1"/>
  <c r="E51" i="2"/>
  <c r="D54" i="2" l="1"/>
  <c r="D55" i="2" s="1"/>
  <c r="E54" i="2" l="1"/>
  <c r="D56" i="2"/>
  <c r="E55" i="2"/>
  <c r="E56" i="2" l="1"/>
  <c r="D57" i="2"/>
  <c r="E57" i="2" l="1"/>
  <c r="D58" i="2"/>
  <c r="E58" i="2" l="1"/>
  <c r="D59" i="2"/>
  <c r="E59" i="2" l="1"/>
  <c r="D60" i="2"/>
  <c r="E60" i="2" l="1"/>
  <c r="D61" i="2"/>
  <c r="E61" i="2" l="1"/>
  <c r="D62" i="2"/>
  <c r="D63" i="2" s="1"/>
  <c r="D64" i="2" s="1"/>
  <c r="D65" i="2" s="1"/>
  <c r="E65" i="2" l="1"/>
  <c r="D66" i="2"/>
  <c r="E66" i="2" s="1"/>
  <c r="E64" i="2"/>
  <c r="E63" i="2"/>
  <c r="E62" i="2"/>
  <c r="D68" i="2" l="1"/>
  <c r="E68" i="2" l="1"/>
  <c r="D69" i="2"/>
  <c r="E69" i="2" l="1"/>
  <c r="D70" i="2"/>
  <c r="E70" i="2" l="1"/>
  <c r="D71" i="2"/>
  <c r="D72" i="2" l="1"/>
  <c r="E71" i="2"/>
  <c r="D73" i="2" l="1"/>
  <c r="E72" i="2"/>
  <c r="E73" i="2" l="1"/>
  <c r="D74" i="2"/>
  <c r="E74" i="2" l="1"/>
  <c r="D75" i="2"/>
  <c r="E75" i="2" l="1"/>
  <c r="D76" i="2"/>
  <c r="E76" i="2" l="1"/>
  <c r="D77" i="2"/>
  <c r="E77" i="2" l="1"/>
  <c r="D78" i="2"/>
  <c r="E78" i="2" l="1"/>
  <c r="D79" i="2"/>
  <c r="E79" i="2" l="1"/>
  <c r="D80" i="2"/>
  <c r="D81" i="2" l="1"/>
  <c r="E80" i="2"/>
  <c r="E81" i="2" l="1"/>
  <c r="D82" i="2"/>
  <c r="E82" i="2" l="1"/>
  <c r="D83" i="2"/>
  <c r="E83" i="2" l="1"/>
  <c r="D84" i="2"/>
  <c r="E84" i="2" l="1"/>
  <c r="D85" i="2"/>
  <c r="E85" i="2" l="1"/>
  <c r="D86" i="2"/>
  <c r="D87" i="2" s="1"/>
  <c r="D88" i="2" l="1"/>
  <c r="E88" i="2" s="1"/>
  <c r="E87" i="2"/>
  <c r="E86" i="2"/>
  <c r="D90" i="2"/>
  <c r="E90" i="2" l="1"/>
  <c r="D91" i="2"/>
  <c r="D92" i="2" l="1"/>
  <c r="E91" i="2"/>
  <c r="E92" i="2" l="1"/>
  <c r="D93" i="2"/>
  <c r="E93" i="2" l="1"/>
  <c r="D94" i="2"/>
  <c r="E94" i="2" l="1"/>
  <c r="D95" i="2"/>
  <c r="E95" i="2" l="1"/>
  <c r="D96" i="2"/>
  <c r="E96" i="2" l="1"/>
  <c r="D97" i="2"/>
  <c r="E97" i="2" l="1"/>
  <c r="D98" i="2"/>
  <c r="E98" i="2" l="1"/>
  <c r="D99" i="2"/>
  <c r="D100" i="2" l="1"/>
  <c r="E99" i="2"/>
  <c r="E100" i="2" l="1"/>
  <c r="D101" i="2"/>
  <c r="E101" i="2" l="1"/>
  <c r="D102" i="2"/>
  <c r="E102" i="2" l="1"/>
  <c r="D103" i="2"/>
  <c r="E103" i="2" l="1"/>
  <c r="D104" i="2"/>
  <c r="E104" i="2" l="1"/>
  <c r="D105" i="2"/>
  <c r="D106" i="2" l="1"/>
  <c r="E105" i="2"/>
  <c r="E106" i="2" l="1"/>
  <c r="D107" i="2"/>
  <c r="D108" i="2" l="1"/>
  <c r="E107" i="2"/>
  <c r="E108" i="2" l="1"/>
  <c r="D109" i="2"/>
  <c r="D110" i="2" s="1"/>
  <c r="D111" i="2" l="1"/>
  <c r="E110" i="2"/>
  <c r="E109" i="2"/>
  <c r="D112" i="2" l="1"/>
  <c r="E111" i="2"/>
  <c r="D113" i="2" l="1"/>
  <c r="E112" i="2"/>
  <c r="D114" i="2" l="1"/>
  <c r="E114" i="2" s="1"/>
  <c r="D116" i="2" s="1"/>
  <c r="D117" i="2" s="1"/>
  <c r="E113" i="2"/>
  <c r="E116" i="2" l="1"/>
  <c r="D118" i="2"/>
  <c r="D119" i="2" l="1"/>
  <c r="E117" i="2"/>
  <c r="D120" i="2" l="1"/>
  <c r="E118" i="2"/>
  <c r="E119" i="2" l="1"/>
  <c r="E120" i="2"/>
  <c r="D121" i="2" s="1"/>
  <c r="E121" i="2" s="1"/>
  <c r="D122" i="2" s="1"/>
  <c r="D123" i="2" s="1"/>
  <c r="E122" i="2" l="1"/>
  <c r="D124" i="2"/>
  <c r="E123" i="2" l="1"/>
  <c r="D125" i="2"/>
  <c r="D126" i="2" l="1"/>
  <c r="E124" i="2"/>
  <c r="D127" i="2" l="1"/>
  <c r="E125" i="2"/>
  <c r="D128" i="2" l="1"/>
  <c r="E126" i="2"/>
  <c r="E127" i="2" l="1"/>
  <c r="D129" i="2"/>
  <c r="D130" i="2" l="1"/>
  <c r="E128" i="2"/>
  <c r="D131" i="2" l="1"/>
  <c r="E129" i="2"/>
  <c r="E130" i="2" l="1"/>
  <c r="D132" i="2"/>
  <c r="E131" i="2" l="1"/>
  <c r="D133" i="2"/>
  <c r="E132" i="2" l="1"/>
  <c r="D134" i="2"/>
  <c r="D135" i="2" l="1"/>
  <c r="E133" i="2"/>
  <c r="D136" i="2" l="1"/>
  <c r="E134" i="2"/>
  <c r="D137" i="2" l="1"/>
  <c r="E135" i="2"/>
  <c r="D138" i="2" l="1"/>
  <c r="E136" i="2"/>
  <c r="E137" i="2" l="1"/>
  <c r="D139" i="2"/>
  <c r="E139" i="2" l="1"/>
  <c r="D141" i="2" s="1"/>
  <c r="D142" i="2" s="1"/>
  <c r="E138" i="2"/>
  <c r="E141" i="2" l="1"/>
  <c r="D143" i="2"/>
  <c r="E142" i="2" l="1"/>
  <c r="D144" i="2"/>
  <c r="D145" i="2" l="1"/>
  <c r="E143" i="2"/>
  <c r="D146" i="2" l="1"/>
  <c r="E144" i="2"/>
  <c r="D147" i="2" l="1"/>
  <c r="E145" i="2"/>
  <c r="E146" i="2" l="1"/>
  <c r="E147" i="2"/>
  <c r="D148" i="2"/>
  <c r="D149" i="2" l="1"/>
  <c r="E148" i="2"/>
  <c r="E149" i="2" l="1"/>
  <c r="D150" i="2"/>
  <c r="E150" i="2" l="1"/>
  <c r="D151" i="2"/>
  <c r="D152" i="2" l="1"/>
  <c r="E151" i="2"/>
  <c r="E152" i="2" l="1"/>
  <c r="D153" i="2"/>
  <c r="D154" i="2" l="1"/>
  <c r="E153" i="2"/>
  <c r="D155" i="2" l="1"/>
  <c r="E154" i="2"/>
  <c r="D156" i="2" l="1"/>
  <c r="E155" i="2"/>
  <c r="E156" i="2" l="1"/>
  <c r="D157" i="2"/>
  <c r="D158" i="2" l="1"/>
  <c r="E157" i="2"/>
  <c r="E158" i="2" l="1"/>
  <c r="D159" i="2"/>
  <c r="D160" i="2" l="1"/>
  <c r="E159" i="2"/>
  <c r="D161" i="2" l="1"/>
  <c r="E161" i="2" s="1"/>
  <c r="D163" i="2" s="1"/>
  <c r="E160" i="2"/>
  <c r="D164" i="2" l="1"/>
  <c r="E163" i="2"/>
  <c r="E164" i="2" l="1"/>
  <c r="D165" i="2"/>
  <c r="E165" i="2" l="1"/>
  <c r="D166" i="2"/>
  <c r="D167" i="2" l="1"/>
  <c r="E166" i="2"/>
  <c r="D168" i="2" l="1"/>
  <c r="E167" i="2"/>
  <c r="D169" i="2" l="1"/>
  <c r="E168" i="2"/>
  <c r="D170" i="2" l="1"/>
  <c r="E169" i="2"/>
  <c r="E170" i="2" l="1"/>
  <c r="D171" i="2"/>
  <c r="E171" i="2" l="1"/>
  <c r="D172" i="2"/>
  <c r="D173" i="2" l="1"/>
  <c r="E172" i="2"/>
  <c r="D174" i="2" l="1"/>
  <c r="E173" i="2"/>
  <c r="D175" i="2" l="1"/>
  <c r="E174" i="2"/>
  <c r="E175" i="2" l="1"/>
  <c r="D176" i="2"/>
  <c r="E176" i="2" s="1"/>
  <c r="D177" i="2" s="1"/>
  <c r="E177" i="2" s="1"/>
  <c r="D178" i="2" s="1"/>
  <c r="E178" i="2" s="1"/>
  <c r="D179" i="2" s="1"/>
  <c r="E179" i="2" s="1"/>
  <c r="D180" i="2" s="1"/>
  <c r="E180" i="2" s="1"/>
  <c r="D181" i="2" s="1"/>
  <c r="E181" i="2" s="1"/>
  <c r="D182" i="2" l="1"/>
  <c r="E182" i="2" s="1"/>
  <c r="D183" i="2" s="1"/>
  <c r="E183" i="2" s="1"/>
  <c r="D185" i="2" s="1"/>
  <c r="D186" i="2" l="1"/>
  <c r="E186" i="2" s="1"/>
  <c r="E185" i="2"/>
  <c r="D187" i="2"/>
  <c r="E187" i="2" l="1"/>
  <c r="D188" i="2"/>
  <c r="E188" i="2" l="1"/>
  <c r="D189" i="2"/>
  <c r="D190" i="2" l="1"/>
  <c r="E189" i="2"/>
  <c r="E190" i="2" l="1"/>
  <c r="D191" i="2"/>
  <c r="E191" i="2" l="1"/>
  <c r="D192" i="2"/>
  <c r="D193" i="2" l="1"/>
  <c r="E192" i="2"/>
  <c r="E193" i="2" l="1"/>
  <c r="D194" i="2"/>
  <c r="E194" i="2" l="1"/>
  <c r="D195" i="2"/>
  <c r="E195" i="2" l="1"/>
  <c r="D196" i="2"/>
  <c r="E196" i="2" l="1"/>
  <c r="D197" i="2"/>
  <c r="E197" i="2" l="1"/>
  <c r="D198" i="2"/>
  <c r="E198" i="2" l="1"/>
  <c r="D199" i="2"/>
  <c r="E199" i="2" l="1"/>
  <c r="D200" i="2"/>
  <c r="D201" i="2" l="1"/>
  <c r="E200" i="2"/>
  <c r="D202" i="2" l="1"/>
  <c r="E202" i="2" s="1"/>
  <c r="D204" i="2" s="1"/>
  <c r="D205" i="2" s="1"/>
  <c r="D206" i="2" s="1"/>
  <c r="D207" i="2" s="1"/>
  <c r="D208" i="2" s="1"/>
  <c r="D209" i="2" s="1"/>
  <c r="D210" i="2" s="1"/>
  <c r="D211" i="2" s="1"/>
  <c r="D212" i="2" s="1"/>
  <c r="D213" i="2" s="1"/>
  <c r="D214" i="2" s="1"/>
  <c r="D215" i="2" s="1"/>
  <c r="D216" i="2" s="1"/>
  <c r="D217" i="2" s="1"/>
  <c r="D218" i="2" s="1"/>
  <c r="D219" i="2" s="1"/>
  <c r="D220" i="2" s="1"/>
  <c r="D221" i="2" s="1"/>
  <c r="D222" i="2" s="1"/>
  <c r="D223" i="2" s="1"/>
  <c r="D224" i="2" s="1"/>
  <c r="E201" i="2"/>
  <c r="E205" i="2" l="1"/>
  <c r="E204" i="2"/>
  <c r="E206" i="2" l="1"/>
  <c r="E207" i="2" l="1"/>
  <c r="E208" i="2" l="1"/>
  <c r="E209" i="2" l="1"/>
  <c r="E210" i="2" l="1"/>
  <c r="E211" i="2" l="1"/>
  <c r="E212" i="2" l="1"/>
  <c r="E213" i="2" l="1"/>
  <c r="E214" i="2" l="1"/>
  <c r="E215" i="2" l="1"/>
  <c r="E216" i="2" l="1"/>
  <c r="E217" i="2" l="1"/>
  <c r="E218" i="2" l="1"/>
  <c r="E219" i="2" l="1"/>
  <c r="E220" i="2" l="1"/>
  <c r="E221" i="2" l="1"/>
  <c r="E222" i="2" l="1"/>
  <c r="E224" i="2" s="1"/>
  <c r="D226" i="2" s="1"/>
  <c r="E223" i="2" l="1"/>
  <c r="E226" i="2" l="1"/>
  <c r="D227" i="2"/>
  <c r="E227" i="2" s="1"/>
  <c r="D228" i="2" l="1"/>
  <c r="E228" i="2" s="1"/>
  <c r="D229" i="2" l="1"/>
  <c r="E229" i="2" s="1"/>
  <c r="D230" i="2" l="1"/>
  <c r="D231" i="2" s="1"/>
  <c r="E230" i="2" l="1"/>
  <c r="E231" i="2"/>
  <c r="D232" i="2"/>
  <c r="D233" i="2" l="1"/>
  <c r="E232" i="2"/>
  <c r="E233" i="2" l="1"/>
  <c r="D234" i="2"/>
  <c r="E234" i="2" l="1"/>
  <c r="D235" i="2"/>
  <c r="D236" i="2" l="1"/>
  <c r="E235" i="2"/>
  <c r="E236" i="2" l="1"/>
  <c r="D238" i="2" s="1"/>
  <c r="D239" i="2" l="1"/>
  <c r="E238" i="2"/>
  <c r="E239" i="2" l="1"/>
  <c r="D240" i="2"/>
  <c r="E240" i="2" l="1"/>
  <c r="D241" i="2"/>
  <c r="D242" i="2" l="1"/>
  <c r="E241" i="2"/>
  <c r="E242" i="2" l="1"/>
  <c r="D243" i="2"/>
  <c r="E243" i="2" l="1"/>
  <c r="D244" i="2"/>
  <c r="D245" i="2" l="1"/>
  <c r="E244" i="2"/>
  <c r="D246" i="2" l="1"/>
  <c r="E245" i="2"/>
  <c r="E246" i="2" l="1"/>
  <c r="D248" i="2" s="1"/>
  <c r="E248" i="2" l="1"/>
  <c r="D249" i="2"/>
  <c r="E249" i="2" l="1"/>
  <c r="D250" i="2"/>
  <c r="D251" i="2" l="1"/>
  <c r="E250" i="2"/>
  <c r="D252" i="2" l="1"/>
  <c r="E251" i="2"/>
  <c r="D253" i="2" l="1"/>
  <c r="E252" i="2"/>
  <c r="D254" i="2" l="1"/>
  <c r="E253" i="2"/>
  <c r="D255" i="2" l="1"/>
  <c r="E254" i="2"/>
  <c r="E255" i="2" l="1"/>
  <c r="D256" i="2"/>
  <c r="E256" i="2" l="1"/>
  <c r="D257" i="2"/>
  <c r="D258" i="2" l="1"/>
  <c r="E257" i="2"/>
  <c r="E258" i="2" l="1"/>
  <c r="D259" i="2"/>
  <c r="D260" i="2" s="1"/>
  <c r="E260" i="2" l="1"/>
  <c r="D261" i="2"/>
  <c r="E261" i="2" s="1"/>
  <c r="E259" i="2"/>
  <c r="D263" i="2" l="1"/>
  <c r="D264" i="2" l="1"/>
  <c r="E263" i="2"/>
  <c r="E264" i="2" l="1"/>
  <c r="D265" i="2"/>
  <c r="D266" i="2" l="1"/>
  <c r="E265" i="2"/>
  <c r="E266" i="2" l="1"/>
  <c r="D267" i="2"/>
  <c r="E267" i="2" l="1"/>
  <c r="D268" i="2"/>
  <c r="E268" i="2" l="1"/>
  <c r="D269" i="2"/>
  <c r="E269" i="2" l="1"/>
  <c r="D270" i="2"/>
  <c r="E270" i="2" l="1"/>
  <c r="D271" i="2"/>
  <c r="D272" i="2" s="1"/>
  <c r="E272" i="2" l="1"/>
  <c r="D273" i="2"/>
  <c r="E273" i="2" s="1"/>
  <c r="D275" i="2" s="1"/>
  <c r="E271" i="2"/>
  <c r="D276" i="2" l="1"/>
  <c r="E275" i="2"/>
  <c r="E276" i="2" l="1"/>
  <c r="D277" i="2"/>
  <c r="D278" i="2" l="1"/>
  <c r="E277" i="2"/>
  <c r="E278" i="2" l="1"/>
  <c r="D279" i="2"/>
  <c r="D280" i="2" l="1"/>
  <c r="E279" i="2"/>
  <c r="D281" i="2" l="1"/>
  <c r="E280" i="2"/>
  <c r="D282" i="2" l="1"/>
  <c r="E281" i="2"/>
  <c r="D283" i="2" l="1"/>
  <c r="D284" i="2" s="1"/>
  <c r="E282" i="2"/>
  <c r="E284" i="2" l="1"/>
  <c r="E283" i="2"/>
</calcChain>
</file>

<file path=xl/sharedStrings.xml><?xml version="1.0" encoding="utf-8"?>
<sst xmlns="http://schemas.openxmlformats.org/spreadsheetml/2006/main" count="663" uniqueCount="261">
  <si>
    <t>Lopers</t>
  </si>
  <si>
    <t>Bijzonderheden</t>
  </si>
  <si>
    <t>WP 3</t>
  </si>
  <si>
    <t>WP 4</t>
  </si>
  <si>
    <t>WP 5</t>
  </si>
  <si>
    <t>WP 6</t>
  </si>
  <si>
    <t>WP 7</t>
  </si>
  <si>
    <t>WP 9</t>
  </si>
  <si>
    <t>WP 1</t>
  </si>
  <si>
    <t>Begin
km.</t>
  </si>
  <si>
    <t>Eind
km.</t>
  </si>
  <si>
    <t>Start</t>
  </si>
  <si>
    <t>WP 2</t>
  </si>
  <si>
    <t>Column1</t>
  </si>
  <si>
    <t>Begin Tijd</t>
  </si>
  <si>
    <t>Eind   Tijd</t>
  </si>
  <si>
    <t>zaterdag</t>
  </si>
  <si>
    <t>zondag</t>
  </si>
  <si>
    <t>maandag</t>
  </si>
  <si>
    <t>frank</t>
  </si>
  <si>
    <t>andre</t>
  </si>
  <si>
    <t>aart</t>
  </si>
  <si>
    <t>pim</t>
  </si>
  <si>
    <t>wp</t>
  </si>
  <si>
    <t>WP 11</t>
  </si>
  <si>
    <t>WP 12</t>
  </si>
  <si>
    <t>WP 13</t>
  </si>
  <si>
    <t>gernot</t>
  </si>
  <si>
    <t>simon</t>
  </si>
  <si>
    <t>WP8</t>
  </si>
  <si>
    <t>WP10</t>
  </si>
  <si>
    <t xml:space="preserve">Andre' </t>
  </si>
  <si>
    <t>Rene</t>
  </si>
  <si>
    <t>Kees</t>
  </si>
  <si>
    <t>2 km. runs à '10min.</t>
  </si>
  <si>
    <t>1,5 km. runs à'7 min.30 sec.</t>
  </si>
  <si>
    <t>1 km. runs à5 min</t>
  </si>
  <si>
    <t>500m. runs à'2 min.30 sec.</t>
  </si>
  <si>
    <t>500m. runs à'2 min.30sec.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</si>
  <si>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</si>
  <si>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</si>
  <si>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</si>
  <si>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</si>
  <si>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</si>
  <si>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</si>
  <si>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</si>
  <si>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</si>
  <si>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</si>
  <si>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</si>
  <si>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</si>
  <si>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</si>
  <si>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</si>
  <si>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</si>
  <si>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Meerten</t>
  </si>
  <si>
    <t>Leon</t>
  </si>
  <si>
    <t>Roy</t>
  </si>
  <si>
    <t xml:space="preserve">Begin RBR Start </t>
  </si>
  <si>
    <t xml:space="preserve">Begin RBR Enschede West </t>
  </si>
  <si>
    <t>ROPARUN Toilet Haaksbergen</t>
  </si>
  <si>
    <t>ROPARUN START Checkpoint 01 VliegveldTwente  (RunBikeRun: 3,9 km)</t>
  </si>
  <si>
    <t>ROPARUN Checkpoint 02 Meddo</t>
  </si>
  <si>
    <t>Begin RBR Westdorp  (RunBikeRun: 0,3 km)</t>
  </si>
  <si>
    <t xml:space="preserve">Einde RBR Westdorp </t>
  </si>
  <si>
    <t>ROPARUN Toilet Lichtenvoorde</t>
  </si>
  <si>
    <t>Begin RBR Didam  (RunBikeRun: 0,8 km)</t>
  </si>
  <si>
    <t>Begin RBR Duiven  (RunBikeRun: 0,9 km)</t>
  </si>
  <si>
    <t>Begin RBR Duiven Centrum  (RunBikeRun: 0,7 km)</t>
  </si>
  <si>
    <t>Begin RBR Huissen  (RunBikeRun: 1,2 km)</t>
  </si>
  <si>
    <t>ROPARUN Checkpoint 04 Huissen</t>
  </si>
  <si>
    <t>Begin RBR Wijchen  (RunBikeRun: 0,6 km)</t>
  </si>
  <si>
    <t>Begin RBR Maasbrug  (RunBikeRun: 1,7 km)</t>
  </si>
  <si>
    <t>Begin RBR Grave  (RunBikeRun: 0,7 km)</t>
  </si>
  <si>
    <t>Begin RBR Kranenhof  (RunBikeRun: 1,3 km)</t>
  </si>
  <si>
    <t>ROPARUN Checkpoint 05 Grave</t>
  </si>
  <si>
    <t>Begin RBR Venray  (RunBikeRun: 1,3 km)</t>
  </si>
  <si>
    <t>Begin RBR Berghem Spoorweg  (RunBikeRun: 0,6 km)</t>
  </si>
  <si>
    <t>ROPARUN Toilet Sevenum</t>
  </si>
  <si>
    <t>Begin RBR Bakel  (RunBikeRun: 0,9 km)</t>
  </si>
  <si>
    <t>Begin RBR Gerwen  (RunBikeRun: 0,4 km)</t>
  </si>
  <si>
    <t>Begin RBR Best Centrum  (RunBikeRun: 0,4 km)</t>
  </si>
  <si>
    <t>ROPARUN Checkpoint 08 Boxtel</t>
  </si>
  <si>
    <t>Begin RBR Vught  (RunBikeRun: 0,7 km)</t>
  </si>
  <si>
    <t>ROPARUN Toilet Drunen</t>
  </si>
  <si>
    <t>Begin RBR Tilburg Noord  (RunBikeRun: 0,8 km)</t>
  </si>
  <si>
    <t>ROPARUN Toilet Molenschot</t>
  </si>
  <si>
    <t>Begin RBR Breda Sprint  (RunBikeRun: 0,5 km)</t>
  </si>
  <si>
    <t>Begin RBR Breda Loetje  (RunBikeRun: 0,6 km)</t>
  </si>
  <si>
    <t>ROPARUN Checkpoint 10 Etten-Leur</t>
  </si>
  <si>
    <t>Begin RBR Etten-Leur Centrum  (RunBikeRun: 1,7 km)</t>
  </si>
  <si>
    <t>Begin RBR Etten-Leur Marianahof  (RunBikeRun: 0,4 km)</t>
  </si>
  <si>
    <t>ROPARUN Toilet Roosendaal</t>
  </si>
  <si>
    <t>Begin RBR Hoogerheide  (RunBikeRun: 4,2 km)</t>
  </si>
  <si>
    <t>ROPARUN Checkpoint 14 Erasmusbrug (Tijdregistratie)</t>
  </si>
  <si>
    <t>1+2</t>
  </si>
  <si>
    <t>Informatie  -  41,1 km.</t>
  </si>
  <si>
    <t>Informatie  -  50,5 km.</t>
  </si>
  <si>
    <t>Informatie  47,7 km.</t>
  </si>
  <si>
    <t>Informatie  -  22,2 km.</t>
  </si>
  <si>
    <t xml:space="preserve">Leon </t>
  </si>
  <si>
    <t>ROPARUN 2022</t>
  </si>
  <si>
    <t>Starttijd:15:35uur</t>
  </si>
  <si>
    <t>Fietsers Team B :Ronald en Martin</t>
  </si>
  <si>
    <t xml:space="preserve">Andre start </t>
  </si>
  <si>
    <t>Starttijd: 18:55 uur</t>
  </si>
  <si>
    <t>Eindtijd: 22:25 uur</t>
  </si>
  <si>
    <t>starttijd: 22:25 uur</t>
  </si>
  <si>
    <t>Eindtijd: 01:45 uur</t>
  </si>
  <si>
    <t>Starttijd:  01:45 uur</t>
  </si>
  <si>
    <t>Starttijd:  04:45 uur</t>
  </si>
  <si>
    <t>Eindtijd: 05:15 uur</t>
  </si>
  <si>
    <t>Starttijd  : 05:15 uur</t>
  </si>
  <si>
    <t>Eindtijd:09:25 uur</t>
  </si>
  <si>
    <t>Starttijd:09:25 uur</t>
  </si>
  <si>
    <t xml:space="preserve">Eindtijd:13:25 uur </t>
  </si>
  <si>
    <t xml:space="preserve">Starttijd : 13:25 uur </t>
  </si>
  <si>
    <t xml:space="preserve">Eindtijd:16:55 uur </t>
  </si>
  <si>
    <t>Starttijd :16:55 uur</t>
  </si>
  <si>
    <t xml:space="preserve">Eindtijd:23:25 uur </t>
  </si>
  <si>
    <t xml:space="preserve">Starttijd:23:25 uur </t>
  </si>
  <si>
    <t>Eindtijd:02:55 uur</t>
  </si>
  <si>
    <t>Eindtijd:04:45 uur</t>
  </si>
  <si>
    <t>Eindtijd:06:15 uur</t>
  </si>
  <si>
    <t>Starttijd:02:55 uur</t>
  </si>
  <si>
    <t>Starttijd:06:15 uur</t>
  </si>
  <si>
    <t>Starttijd: 08:25 uur</t>
  </si>
  <si>
    <t>Starttijd: 10:15 uur</t>
  </si>
  <si>
    <t>s</t>
  </si>
  <si>
    <t>Team A: 0 - 38,6 km.</t>
  </si>
  <si>
    <t>Informatie  -  38,6 km.</t>
  </si>
  <si>
    <t>Team B: 38,6 km. - 81 km.</t>
  </si>
  <si>
    <t>Informatie  - 42,4 km.</t>
  </si>
  <si>
    <t>Team A: 81 - 121,9 km.</t>
  </si>
  <si>
    <t>Team B: 121,9 - 163 km.</t>
  </si>
  <si>
    <t>Informatie  40,9 km.</t>
  </si>
  <si>
    <t>Informatie  41,6km.</t>
  </si>
  <si>
    <t>Informatie  -  41,8 km.</t>
  </si>
  <si>
    <t>Informatie  -  36,7 km.</t>
  </si>
  <si>
    <t>Informatie  42,4   km.</t>
  </si>
  <si>
    <t>Informatie  -  22,8 km.</t>
  </si>
  <si>
    <t>Informatie  - 19,8km.</t>
  </si>
  <si>
    <t>Informatie  -  26,2 km.</t>
  </si>
  <si>
    <t>Informatie  -  22,1 km.</t>
  </si>
  <si>
    <t>Anna</t>
  </si>
  <si>
    <t>Team A: 163 - 213,5 km.</t>
  </si>
  <si>
    <t>Team B: 213,5 -261,2 km.</t>
  </si>
  <si>
    <t>Team A: 261,2 - 302,8 km.</t>
  </si>
  <si>
    <t>Team B: 302,8 -344,6 km.</t>
  </si>
  <si>
    <t>Team A: 344,6 - 381,3 km.</t>
  </si>
  <si>
    <t>Team B: 381,3 - 423,7 km.</t>
  </si>
  <si>
    <t>Team A: 423,7 - 446,5 km.</t>
  </si>
  <si>
    <t>Team B: 446,5 -466,3 km.</t>
  </si>
  <si>
    <t>Team A: 466,3 - 492,5 km.</t>
  </si>
  <si>
    <t>Team B: 492,5 -514,6 km.</t>
  </si>
  <si>
    <t>Team a en Team B: 514,6 -533,9 km.</t>
  </si>
  <si>
    <t>Jan Willem</t>
  </si>
  <si>
    <t>wisselen op 81 km</t>
  </si>
  <si>
    <t>wisselen op 38,6km</t>
  </si>
  <si>
    <t xml:space="preserve">wisselen op 163 km </t>
  </si>
  <si>
    <t>wiselen op 213,5</t>
  </si>
  <si>
    <t>wisselen op 261,3</t>
  </si>
  <si>
    <t>wisselen op 302,8 km</t>
  </si>
  <si>
    <t>wisselen op 423,7 km</t>
  </si>
  <si>
    <t>wisselen op km 492,5</t>
  </si>
  <si>
    <t>wisselen op 514,6 km</t>
  </si>
  <si>
    <t>Fietsers Team A : Michel en Anne</t>
  </si>
  <si>
    <t>Chauffeurs Jelmer en Wietse</t>
  </si>
  <si>
    <t>Chauffeurs Janny en Wim Arie</t>
  </si>
  <si>
    <t>Eindtijd: 18:45 uur</t>
  </si>
  <si>
    <t>Eindtijd: 20:25 uur</t>
  </si>
  <si>
    <t>Starttijd: 20:25 uur</t>
  </si>
  <si>
    <t>Eindtijd: 08:35 uur</t>
  </si>
  <si>
    <t>Eindtijd: 10:25 uur</t>
  </si>
  <si>
    <t>Eindtijd: 12:05 uur</t>
  </si>
  <si>
    <t>UNIVERSITEIT TWENTE</t>
  </si>
  <si>
    <t>BOEKELO</t>
  </si>
  <si>
    <t>HAAKSBERGEN</t>
  </si>
  <si>
    <t>Begin RBR Haaksbergen  (RunBikeRun: 2,6 km)</t>
  </si>
  <si>
    <t>Doorkomst Haaksbergen</t>
  </si>
  <si>
    <t xml:space="preserve">Einde RBR Haaksbergen </t>
  </si>
  <si>
    <t>REKKEN</t>
  </si>
  <si>
    <t>ROPARUN Toilet Meddo</t>
  </si>
  <si>
    <t>Begin RBR Winterswijk Ziekenhuis  (RunBikeRun: 0,6 km)</t>
  </si>
  <si>
    <t>Doorkomst Winterswijk Vrijheidspark</t>
  </si>
  <si>
    <t>Doorkomst Winterswijk Ziekenhuis (RunBikeRun: 0,9 km)</t>
  </si>
  <si>
    <t>Begin RBR Lichtenvoorde (0,2 km)</t>
  </si>
  <si>
    <t>Begin RBR Doetinchem Bezelhorst  (RunBikeRun: 0,7 km)</t>
  </si>
  <si>
    <t xml:space="preserve">Begin RBR Doetinchem Fietstunnel </t>
  </si>
  <si>
    <t>DOETINCHEM</t>
  </si>
  <si>
    <t>KILDER</t>
  </si>
  <si>
    <t>LOERBEEK</t>
  </si>
  <si>
    <t>DIDAM</t>
  </si>
  <si>
    <t>ROPARUN Toilet Zevenaar</t>
  </si>
  <si>
    <t>Begin RBR Zevenaar  (RunBikeRun: 0,9 km)</t>
  </si>
  <si>
    <t>Begin RBR IJsselbrug  (RunBikeRun: 2,0 km) 1 loper op de fiets</t>
  </si>
  <si>
    <t>Begin RBR Rijnbrug  (RunBikeRun: 3,0 km) 2 lopers op de fiets</t>
  </si>
  <si>
    <t>wisselen op 121,9 km over de brug</t>
  </si>
  <si>
    <t>ANGEREN</t>
  </si>
  <si>
    <t>BEMMEL</t>
  </si>
  <si>
    <t>Begin RBR Waalbrug  (RunBikeRun: 4,0 km) 3 lopers op de fiets</t>
  </si>
  <si>
    <t>ROPARUN Toilet Nijmegen</t>
  </si>
  <si>
    <t>Begin RBR Nijmegen Batavia  (RunBikeRun: 1,5 km) 1 loper op de fiets</t>
  </si>
  <si>
    <t>(RunBikeRun: 1,2 km)</t>
  </si>
  <si>
    <t>Begin RBR Wijchen N324  (RunBikeRun: 0,7 km)</t>
  </si>
  <si>
    <t>MILL</t>
  </si>
  <si>
    <t>WANROIJ</t>
  </si>
  <si>
    <t>Begin RBR Sint Anthonis (0,3)</t>
  </si>
  <si>
    <t>STEVENSBEEK</t>
  </si>
  <si>
    <t>OVERLOON</t>
  </si>
  <si>
    <t>VENRAY</t>
  </si>
  <si>
    <t>ROPARUN Steunpunt Horst</t>
  </si>
  <si>
    <t>HELENAVEEN</t>
  </si>
  <si>
    <t>ROPARUN Toilet Deurne</t>
  </si>
  <si>
    <t>AARLE-RIXTEL</t>
  </si>
  <si>
    <t>ROPARUN Checkpoint 07 Lieshout (RunBikeRun: 0,7 km)</t>
  </si>
  <si>
    <t>Begin RBR Nuenen Parkstraat (RunBikeRun: 0,3 km)</t>
  </si>
  <si>
    <t>265,1 kmBegin RBR Nuenen Europalaan  (RunBikeRun: 0,5 km)</t>
  </si>
  <si>
    <t>TONGELRE</t>
  </si>
  <si>
    <t>Begin RBR Eindhoven DELA  (RunBikeRun: 1,9 km)</t>
  </si>
  <si>
    <t>Begin RBR Eindhoven Fellenoord  (RunBikeRun: 0,9 km)</t>
  </si>
  <si>
    <t>Begin RBR Batadorp  (RunBikeRun: 3,7 km) 4 lopers op de fiets</t>
  </si>
  <si>
    <t>Begin RBR Best Dijkstraten  (RunBikeRun: 1,1 km)</t>
  </si>
  <si>
    <t>ESCH</t>
  </si>
  <si>
    <t>CROMVOIRT</t>
  </si>
  <si>
    <t>Begin RBR Drunen  (RunBikeRun: 1,6 km)</t>
  </si>
  <si>
    <t>Begin RBR Waalwijk Balade  (RunBikeRun: 0,3 km)</t>
  </si>
  <si>
    <t>Begin RBR Waalwijk Centrum  (RunBikeRun: 0,9 km)</t>
  </si>
  <si>
    <t>SPRANG</t>
  </si>
  <si>
    <t>Begin RBR Kaatsheuvel (0,3km)</t>
  </si>
  <si>
    <t>Begin RBR Vaart  (RunBikeRun: 0,5 km)</t>
  </si>
  <si>
    <t>wisselen op 344,6 km</t>
  </si>
  <si>
    <t>Begin RBR Dongen  (RunBikeRun: 1,4 km ROPARUN Checkpoint 09 Dongen</t>
  </si>
  <si>
    <t>Begin RBR Tilburg Reeshof  (RunBikeRun: 3,1 km) 2 lopers op de fiets</t>
  </si>
  <si>
    <t>Begin RBR Tilburg Vroomshooppad  (RunBikeRun: 0,6 km)</t>
  </si>
  <si>
    <t>NERHOVEN</t>
  </si>
  <si>
    <t>Begin RBR Bavel  (RunBikeRun: 0,5 km)LET OP!! BEWEEGBAAR PAALTJE (oprijden tot stopstreep)</t>
  </si>
  <si>
    <t>Begin RBR Breda Princenhage  (RunBikeRun: 0,3 km)wisselen 381,3</t>
  </si>
  <si>
    <t>Doorkomst Sprundel</t>
  </si>
  <si>
    <t>RUCPHEN</t>
  </si>
  <si>
    <t xml:space="preserve">Begin RBR Roosendaal A58 </t>
  </si>
  <si>
    <t>Begin RBR Roosendaal Centrum  (RunBikeRun: 1,1 km)</t>
  </si>
  <si>
    <t>HUIJBERGEN</t>
  </si>
  <si>
    <t>ROPARUN Checkpoint 11 OSSENDRECHT</t>
  </si>
  <si>
    <t>vanaf  hier wisselen van de fiets</t>
  </si>
  <si>
    <t>BERGEN OP ZOOM</t>
  </si>
  <si>
    <t>wisselen op 446,5 km begin Halsteren</t>
  </si>
  <si>
    <t>HALSTEREN</t>
  </si>
  <si>
    <t>LEPELSTRAAT</t>
  </si>
  <si>
    <t>STEENBERGEN</t>
  </si>
  <si>
    <t>wisselen op 466,3 km ROPARUN Checkpoint 12 DINTELOORD</t>
  </si>
  <si>
    <t>HEIJNINGEN</t>
  </si>
  <si>
    <t>ROPARUN Toilet DINTELOORD</t>
  </si>
  <si>
    <t>STADSE DIJK</t>
  </si>
  <si>
    <t>KLOOSTERBLOK</t>
  </si>
  <si>
    <t>ROPARUN Toilet NUMANSDORP</t>
  </si>
  <si>
    <t>OUDESLUIS</t>
  </si>
  <si>
    <t>ROPARUN Toilet OUD-BEIJERLAND I</t>
  </si>
  <si>
    <t>ROPARUN Toilet OUD-BEIJERLAND III</t>
  </si>
  <si>
    <t>ROPARUN Checkpoint 13 BARENDRECHT</t>
  </si>
  <si>
    <t>ROPARUN Checkpoint 15 Coolsingel (Finishregistratie)</t>
  </si>
  <si>
    <t>ROTTERDAM</t>
  </si>
  <si>
    <t>BARENDRECHT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</si>
</sst>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[h]:mm:ss;@"/>
    <numFmt numFmtId="166" formatCode="[$-F400]h:mm:ss\ AM/PM"/>
    <numFmt numFmtId="167" formatCode="h:mm:ss;@"/>
  </numFmts>
  <fonts count="23">
    <font>
      <sz val="9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14"/>
      <name val="Verdana"/>
      <family val="2"/>
    </font>
    <font>
      <sz val="14"/>
      <name val="Verdana"/>
      <family val="2"/>
    </font>
    <font>
      <sz val="8"/>
      <name val="Geneva"/>
    </font>
    <font>
      <b/>
      <sz val="11"/>
      <name val="Verdana"/>
      <family val="2"/>
    </font>
    <font>
      <sz val="12"/>
      <name val="Verdana"/>
      <family val="2"/>
    </font>
    <font>
      <sz val="12"/>
      <name val="Geneva"/>
    </font>
    <font>
      <b/>
      <sz val="12"/>
      <name val="Verdana"/>
      <family val="2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D9E1F2"/>
        <bgColor rgb="FFD9E1F2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D9E1F2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9" fillId="0" borderId="0"/>
    <xf numFmtId="0" fontId="8" fillId="0" borderId="0"/>
    <xf numFmtId="0" fontId="7" fillId="0" borderId="0"/>
    <xf numFmtId="0" fontId="4" fillId="0" borderId="0"/>
    <xf numFmtId="0" fontId="3" fillId="0" borderId="0"/>
  </cellStyleXfs>
  <cellXfs count="170">
    <xf numFmtId="0" fontId="0" fillId="0" borderId="0" xfId="0"/>
    <xf numFmtId="0" fontId="11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3" fontId="10" fillId="0" borderId="0" xfId="0" applyNumberFormat="1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1" fontId="10" fillId="0" borderId="0" xfId="0" applyNumberFormat="1" applyFont="1" applyBorder="1" applyAlignment="1">
      <alignment horizontal="center"/>
    </xf>
    <xf numFmtId="21" fontId="0" fillId="0" borderId="0" xfId="0" applyNumberFormat="1"/>
    <xf numFmtId="0" fontId="0" fillId="0" borderId="0" xfId="0" applyNumberFormat="1"/>
    <xf numFmtId="0" fontId="10" fillId="0" borderId="0" xfId="0" applyFont="1" applyBorder="1" applyAlignment="1">
      <alignment horizontal="center"/>
    </xf>
    <xf numFmtId="21" fontId="13" fillId="2" borderId="3" xfId="0" applyNumberFormat="1" applyFont="1" applyFill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46" fontId="0" fillId="0" borderId="0" xfId="0" applyNumberFormat="1"/>
    <xf numFmtId="2" fontId="0" fillId="0" borderId="0" xfId="0" applyNumberFormat="1"/>
    <xf numFmtId="20" fontId="0" fillId="0" borderId="0" xfId="0" applyNumberFormat="1"/>
    <xf numFmtId="0" fontId="10" fillId="0" borderId="0" xfId="0" applyFont="1" applyFill="1" applyBorder="1"/>
    <xf numFmtId="0" fontId="11" fillId="0" borderId="5" xfId="0" applyFont="1" applyBorder="1"/>
    <xf numFmtId="0" fontId="11" fillId="0" borderId="6" xfId="0" applyFont="1" applyBorder="1"/>
    <xf numFmtId="0" fontId="10" fillId="0" borderId="7" xfId="0" applyFont="1" applyBorder="1"/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21" fontId="14" fillId="2" borderId="2" xfId="0" applyNumberFormat="1" applyFont="1" applyFill="1" applyBorder="1" applyAlignment="1">
      <alignment horizontal="center"/>
    </xf>
    <xf numFmtId="21" fontId="14" fillId="0" borderId="1" xfId="0" applyNumberFormat="1" applyFont="1" applyFill="1" applyBorder="1" applyAlignment="1" applyProtection="1">
      <alignment horizontal="center"/>
    </xf>
    <xf numFmtId="21" fontId="14" fillId="0" borderId="1" xfId="0" applyNumberFormat="1" applyFont="1" applyFill="1" applyBorder="1" applyAlignment="1">
      <alignment horizontal="center"/>
    </xf>
    <xf numFmtId="21" fontId="14" fillId="2" borderId="1" xfId="0" applyNumberFormat="1" applyFont="1" applyFill="1" applyBorder="1" applyAlignment="1">
      <alignment horizontal="center"/>
    </xf>
    <xf numFmtId="21" fontId="14" fillId="2" borderId="1" xfId="0" quotePrefix="1" applyNumberFormat="1" applyFont="1" applyFill="1" applyBorder="1" applyAlignment="1">
      <alignment horizontal="center"/>
    </xf>
    <xf numFmtId="21" fontId="14" fillId="0" borderId="1" xfId="0" quotePrefix="1" applyNumberFormat="1" applyFont="1" applyBorder="1" applyAlignment="1">
      <alignment horizontal="center"/>
    </xf>
    <xf numFmtId="21" fontId="14" fillId="2" borderId="1" xfId="0" applyNumberFormat="1" applyFont="1" applyFill="1" applyBorder="1" applyAlignment="1" applyProtection="1">
      <alignment horizontal="center"/>
    </xf>
    <xf numFmtId="21" fontId="14" fillId="3" borderId="1" xfId="0" applyNumberFormat="1" applyFont="1" applyFill="1" applyBorder="1" applyAlignment="1" applyProtection="1">
      <alignment horizontal="center"/>
    </xf>
    <xf numFmtId="0" fontId="10" fillId="0" borderId="12" xfId="0" applyFont="1" applyBorder="1"/>
    <xf numFmtId="0" fontId="10" fillId="0" borderId="13" xfId="0" applyFont="1" applyBorder="1"/>
    <xf numFmtId="0" fontId="11" fillId="0" borderId="13" xfId="0" quotePrefix="1" applyNumberFormat="1" applyFont="1" applyBorder="1"/>
    <xf numFmtId="0" fontId="10" fillId="0" borderId="13" xfId="0" applyNumberFormat="1" applyFont="1" applyBorder="1"/>
    <xf numFmtId="0" fontId="11" fillId="0" borderId="13" xfId="0" applyFont="1" applyBorder="1"/>
    <xf numFmtId="0" fontId="10" fillId="0" borderId="14" xfId="0" applyFont="1" applyBorder="1"/>
    <xf numFmtId="0" fontId="10" fillId="0" borderId="14" xfId="0" applyFont="1" applyFill="1" applyBorder="1"/>
    <xf numFmtId="0" fontId="10" fillId="0" borderId="15" xfId="0" applyFont="1" applyBorder="1"/>
    <xf numFmtId="0" fontId="11" fillId="0" borderId="16" xfId="0" applyFont="1" applyBorder="1" applyAlignment="1">
      <alignment vertical="center"/>
    </xf>
    <xf numFmtId="2" fontId="11" fillId="0" borderId="11" xfId="0" applyNumberFormat="1" applyFont="1" applyBorder="1" applyAlignment="1">
      <alignment horizontal="left" vertical="center"/>
    </xf>
    <xf numFmtId="0" fontId="11" fillId="0" borderId="11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wrapText="1"/>
    </xf>
    <xf numFmtId="0" fontId="10" fillId="0" borderId="19" xfId="0" applyFont="1" applyBorder="1" applyAlignment="1">
      <alignment horizontal="left"/>
    </xf>
    <xf numFmtId="0" fontId="10" fillId="0" borderId="19" xfId="0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0" fontId="10" fillId="0" borderId="19" xfId="0" applyFont="1" applyBorder="1"/>
    <xf numFmtId="0" fontId="10" fillId="0" borderId="20" xfId="0" applyFont="1" applyBorder="1"/>
    <xf numFmtId="0" fontId="10" fillId="0" borderId="21" xfId="0" applyFont="1" applyBorder="1"/>
    <xf numFmtId="21" fontId="14" fillId="3" borderId="1" xfId="0" quotePrefix="1" applyNumberFormat="1" applyFont="1" applyFill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21" fontId="19" fillId="0" borderId="11" xfId="0" applyNumberFormat="1" applyFont="1" applyBorder="1" applyAlignment="1">
      <alignment horizontal="center" vertical="center"/>
    </xf>
    <xf numFmtId="166" fontId="18" fillId="0" borderId="0" xfId="0" applyNumberFormat="1" applyFont="1" applyAlignment="1">
      <alignment horizontal="center"/>
    </xf>
    <xf numFmtId="166" fontId="18" fillId="0" borderId="1" xfId="0" applyNumberFormat="1" applyFont="1" applyBorder="1" applyAlignment="1">
      <alignment horizontal="center"/>
    </xf>
    <xf numFmtId="166" fontId="18" fillId="0" borderId="22" xfId="0" applyNumberFormat="1" applyFont="1" applyBorder="1" applyAlignment="1">
      <alignment horizontal="center"/>
    </xf>
    <xf numFmtId="21" fontId="14" fillId="4" borderId="2" xfId="0" applyNumberFormat="1" applyFont="1" applyFill="1" applyBorder="1" applyAlignment="1">
      <alignment horizontal="center"/>
    </xf>
    <xf numFmtId="21" fontId="14" fillId="4" borderId="1" xfId="0" applyNumberFormat="1" applyFont="1" applyFill="1" applyBorder="1" applyAlignment="1" applyProtection="1">
      <alignment horizontal="center"/>
    </xf>
    <xf numFmtId="3" fontId="11" fillId="0" borderId="24" xfId="0" applyNumberFormat="1" applyFont="1" applyBorder="1" applyAlignment="1">
      <alignment horizontal="center" wrapText="1"/>
    </xf>
    <xf numFmtId="3" fontId="10" fillId="0" borderId="17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6" fillId="0" borderId="24" xfId="0" applyNumberFormat="1" applyFont="1" applyBorder="1" applyAlignment="1">
      <alignment horizontal="center" wrapText="1"/>
    </xf>
    <xf numFmtId="1" fontId="10" fillId="0" borderId="17" xfId="0" applyNumberFormat="1" applyFont="1" applyBorder="1" applyAlignment="1">
      <alignment horizontal="center"/>
    </xf>
    <xf numFmtId="1" fontId="10" fillId="0" borderId="4" xfId="0" applyNumberFormat="1" applyFont="1" applyBorder="1" applyAlignment="1">
      <alignment horizontal="center"/>
    </xf>
    <xf numFmtId="2" fontId="16" fillId="0" borderId="26" xfId="0" applyNumberFormat="1" applyFont="1" applyBorder="1"/>
    <xf numFmtId="2" fontId="12" fillId="0" borderId="26" xfId="0" applyNumberFormat="1" applyFont="1" applyBorder="1"/>
    <xf numFmtId="0" fontId="10" fillId="0" borderId="26" xfId="0" applyFont="1" applyBorder="1"/>
    <xf numFmtId="0" fontId="11" fillId="0" borderId="25" xfId="0" applyFont="1" applyBorder="1"/>
    <xf numFmtId="2" fontId="11" fillId="0" borderId="26" xfId="0" applyNumberFormat="1" applyFont="1" applyBorder="1"/>
    <xf numFmtId="2" fontId="10" fillId="0" borderId="26" xfId="0" applyNumberFormat="1" applyFont="1" applyBorder="1"/>
    <xf numFmtId="21" fontId="14" fillId="3" borderId="2" xfId="0" applyNumberFormat="1" applyFont="1" applyFill="1" applyBorder="1" applyAlignment="1">
      <alignment horizontal="center"/>
    </xf>
    <xf numFmtId="0" fontId="11" fillId="0" borderId="26" xfId="0" applyFont="1" applyBorder="1"/>
    <xf numFmtId="0" fontId="0" fillId="5" borderId="30" xfId="0" applyFont="1" applyFill="1" applyBorder="1" applyAlignment="1">
      <alignment wrapText="1"/>
    </xf>
    <xf numFmtId="0" fontId="2" fillId="4" borderId="30" xfId="2" applyFont="1" applyFill="1" applyBorder="1" applyAlignment="1">
      <alignment wrapText="1"/>
    </xf>
    <xf numFmtId="164" fontId="0" fillId="0" borderId="0" xfId="0" applyNumberFormat="1"/>
    <xf numFmtId="49" fontId="0" fillId="0" borderId="0" xfId="0" applyNumberFormat="1"/>
    <xf numFmtId="0" fontId="18" fillId="4" borderId="30" xfId="0" applyFont="1" applyFill="1" applyBorder="1" applyAlignment="1">
      <alignment vertical="center" wrapText="1"/>
    </xf>
    <xf numFmtId="0" fontId="17" fillId="4" borderId="30" xfId="0" applyFont="1" applyFill="1" applyBorder="1"/>
    <xf numFmtId="0" fontId="8" fillId="4" borderId="30" xfId="2" applyFill="1" applyBorder="1" applyAlignment="1">
      <alignment wrapText="1"/>
    </xf>
    <xf numFmtId="0" fontId="0" fillId="4" borderId="30" xfId="0" applyFont="1" applyFill="1" applyBorder="1" applyAlignment="1">
      <alignment wrapText="1"/>
    </xf>
    <xf numFmtId="0" fontId="4" fillId="4" borderId="30" xfId="4" applyFill="1" applyBorder="1" applyAlignment="1">
      <alignment wrapText="1"/>
    </xf>
    <xf numFmtId="0" fontId="17" fillId="4" borderId="27" xfId="0" applyFont="1" applyFill="1" applyBorder="1"/>
    <xf numFmtId="0" fontId="10" fillId="0" borderId="23" xfId="0" applyFont="1" applyBorder="1" applyAlignment="1">
      <alignment vertical="center"/>
    </xf>
    <xf numFmtId="21" fontId="14" fillId="0" borderId="31" xfId="0" applyNumberFormat="1" applyFont="1" applyFill="1" applyBorder="1" applyAlignment="1" applyProtection="1">
      <alignment horizontal="center"/>
    </xf>
    <xf numFmtId="166" fontId="18" fillId="0" borderId="31" xfId="0" applyNumberFormat="1" applyFont="1" applyBorder="1" applyAlignment="1">
      <alignment horizontal="center"/>
    </xf>
    <xf numFmtId="1" fontId="10" fillId="0" borderId="31" xfId="0" applyNumberFormat="1" applyFont="1" applyBorder="1" applyAlignment="1">
      <alignment horizontal="center"/>
    </xf>
    <xf numFmtId="0" fontId="11" fillId="0" borderId="28" xfId="0" applyFont="1" applyBorder="1"/>
    <xf numFmtId="0" fontId="7" fillId="4" borderId="30" xfId="3" applyFill="1" applyBorder="1" applyAlignment="1">
      <alignment wrapText="1"/>
    </xf>
    <xf numFmtId="0" fontId="18" fillId="4" borderId="27" xfId="0" applyFont="1" applyFill="1" applyBorder="1" applyAlignment="1">
      <alignment vertical="center" wrapText="1"/>
    </xf>
    <xf numFmtId="2" fontId="11" fillId="0" borderId="32" xfId="0" applyNumberFormat="1" applyFont="1" applyFill="1" applyBorder="1" applyAlignment="1">
      <alignment vertical="center"/>
    </xf>
    <xf numFmtId="0" fontId="8" fillId="4" borderId="29" xfId="2" applyFill="1" applyBorder="1" applyAlignment="1">
      <alignment wrapText="1"/>
    </xf>
    <xf numFmtId="0" fontId="18" fillId="4" borderId="30" xfId="0" applyFont="1" applyFill="1" applyBorder="1" applyAlignment="1">
      <alignment wrapText="1"/>
    </xf>
    <xf numFmtId="0" fontId="6" fillId="4" borderId="30" xfId="2" applyFont="1" applyFill="1" applyBorder="1" applyAlignment="1">
      <alignment wrapText="1"/>
    </xf>
    <xf numFmtId="0" fontId="5" fillId="4" borderId="30" xfId="2" applyFont="1" applyFill="1" applyBorder="1" applyAlignment="1">
      <alignment wrapText="1"/>
    </xf>
    <xf numFmtId="0" fontId="18" fillId="4" borderId="29" xfId="0" applyFont="1" applyFill="1" applyBorder="1" applyAlignment="1">
      <alignment vertical="center" wrapText="1"/>
    </xf>
    <xf numFmtId="0" fontId="18" fillId="4" borderId="30" xfId="0" applyFont="1" applyFill="1" applyBorder="1" applyAlignment="1">
      <alignment horizontal="left" vertical="center" wrapText="1"/>
    </xf>
    <xf numFmtId="0" fontId="8" fillId="4" borderId="30" xfId="2" applyFill="1" applyBorder="1" applyAlignment="1">
      <alignment horizontal="left" wrapText="1"/>
    </xf>
    <xf numFmtId="2" fontId="11" fillId="0" borderId="33" xfId="0" applyNumberFormat="1" applyFont="1" applyBorder="1" applyAlignment="1">
      <alignment vertical="center"/>
    </xf>
    <xf numFmtId="2" fontId="11" fillId="0" borderId="34" xfId="0" applyNumberFormat="1" applyFont="1" applyBorder="1"/>
    <xf numFmtId="0" fontId="12" fillId="0" borderId="26" xfId="0" applyFont="1" applyBorder="1"/>
    <xf numFmtId="0" fontId="11" fillId="0" borderId="34" xfId="0" applyFont="1" applyBorder="1"/>
    <xf numFmtId="20" fontId="11" fillId="0" borderId="26" xfId="0" applyNumberFormat="1" applyFont="1" applyBorder="1"/>
    <xf numFmtId="0" fontId="10" fillId="0" borderId="26" xfId="0" applyFont="1" applyFill="1" applyBorder="1"/>
    <xf numFmtId="0" fontId="12" fillId="0" borderId="26" xfId="0" applyFont="1" applyFill="1" applyBorder="1"/>
    <xf numFmtId="2" fontId="11" fillId="0" borderId="32" xfId="0" applyNumberFormat="1" applyFont="1" applyBorder="1" applyAlignment="1">
      <alignment vertical="center"/>
    </xf>
    <xf numFmtId="0" fontId="20" fillId="0" borderId="35" xfId="0" applyFont="1" applyBorder="1" applyAlignment="1">
      <alignment wrapText="1"/>
    </xf>
    <xf numFmtId="0" fontId="3" fillId="4" borderId="30" xfId="5" applyFill="1" applyBorder="1" applyAlignment="1">
      <alignment wrapText="1"/>
    </xf>
    <xf numFmtId="0" fontId="10" fillId="0" borderId="38" xfId="0" applyFont="1" applyBorder="1" applyAlignment="1">
      <alignment vertical="center"/>
    </xf>
    <xf numFmtId="0" fontId="10" fillId="0" borderId="40" xfId="0" applyFont="1" applyBorder="1"/>
    <xf numFmtId="21" fontId="14" fillId="4" borderId="3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2" fontId="14" fillId="3" borderId="2" xfId="0" applyNumberFormat="1" applyFont="1" applyFill="1" applyBorder="1" applyAlignment="1">
      <alignment horizontal="left"/>
    </xf>
    <xf numFmtId="2" fontId="13" fillId="4" borderId="2" xfId="0" applyNumberFormat="1" applyFont="1" applyFill="1" applyBorder="1" applyAlignment="1">
      <alignment horizontal="left"/>
    </xf>
    <xf numFmtId="21" fontId="14" fillId="4" borderId="1" xfId="0" applyNumberFormat="1" applyFont="1" applyFill="1" applyBorder="1" applyAlignment="1">
      <alignment horizontal="center"/>
    </xf>
    <xf numFmtId="0" fontId="11" fillId="0" borderId="18" xfId="0" applyFont="1" applyBorder="1" applyAlignment="1">
      <alignment horizontal="left"/>
    </xf>
    <xf numFmtId="0" fontId="11" fillId="0" borderId="40" xfId="0" applyFont="1" applyBorder="1"/>
    <xf numFmtId="1" fontId="10" fillId="0" borderId="41" xfId="0" applyNumberFormat="1" applyFont="1" applyBorder="1" applyAlignment="1">
      <alignment horizontal="center"/>
    </xf>
    <xf numFmtId="0" fontId="13" fillId="0" borderId="31" xfId="0" applyFont="1" applyBorder="1" applyAlignment="1">
      <alignment horizontal="left"/>
    </xf>
    <xf numFmtId="0" fontId="20" fillId="9" borderId="30" xfId="0" applyFont="1" applyFill="1" applyBorder="1" applyAlignment="1">
      <alignment wrapText="1"/>
    </xf>
    <xf numFmtId="2" fontId="13" fillId="4" borderId="1" xfId="0" applyNumberFormat="1" applyFont="1" applyFill="1" applyBorder="1" applyAlignment="1">
      <alignment horizontal="left"/>
    </xf>
    <xf numFmtId="1" fontId="10" fillId="0" borderId="42" xfId="0" applyNumberFormat="1" applyFont="1" applyBorder="1" applyAlignment="1">
      <alignment horizontal="center"/>
    </xf>
    <xf numFmtId="20" fontId="11" fillId="0" borderId="28" xfId="0" applyNumberFormat="1" applyFont="1" applyBorder="1"/>
    <xf numFmtId="2" fontId="11" fillId="0" borderId="28" xfId="0" applyNumberFormat="1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2" fontId="13" fillId="4" borderId="0" xfId="0" applyNumberFormat="1" applyFont="1" applyFill="1" applyBorder="1" applyAlignment="1">
      <alignment horizontal="left"/>
    </xf>
    <xf numFmtId="0" fontId="21" fillId="4" borderId="30" xfId="2" applyFont="1" applyFill="1" applyBorder="1" applyAlignment="1">
      <alignment wrapText="1"/>
    </xf>
    <xf numFmtId="20" fontId="11" fillId="0" borderId="40" xfId="0" applyNumberFormat="1" applyFont="1" applyBorder="1"/>
    <xf numFmtId="0" fontId="1" fillId="4" borderId="27" xfId="4" applyFont="1" applyFill="1" applyBorder="1" applyAlignment="1">
      <alignment wrapText="1"/>
    </xf>
    <xf numFmtId="0" fontId="1" fillId="4" borderId="27" xfId="2" applyFont="1" applyFill="1" applyBorder="1" applyAlignment="1">
      <alignment wrapText="1"/>
    </xf>
    <xf numFmtId="0" fontId="10" fillId="4" borderId="27" xfId="0" applyFont="1" applyFill="1" applyBorder="1"/>
    <xf numFmtId="0" fontId="22" fillId="0" borderId="27" xfId="0" applyFont="1" applyBorder="1" applyAlignment="1">
      <alignment wrapText="1"/>
    </xf>
    <xf numFmtId="0" fontId="20" fillId="10" borderId="30" xfId="0" applyFont="1" applyFill="1" applyBorder="1" applyAlignment="1">
      <alignment wrapText="1"/>
    </xf>
    <xf numFmtId="0" fontId="20" fillId="4" borderId="30" xfId="0" applyFont="1" applyFill="1" applyBorder="1" applyAlignment="1">
      <alignment wrapText="1"/>
    </xf>
    <xf numFmtId="0" fontId="20" fillId="0" borderId="30" xfId="0" applyFont="1" applyBorder="1" applyAlignment="1">
      <alignment wrapText="1"/>
    </xf>
    <xf numFmtId="0" fontId="20" fillId="0" borderId="27" xfId="0" applyFont="1" applyBorder="1" applyAlignment="1">
      <alignment wrapText="1"/>
    </xf>
    <xf numFmtId="0" fontId="13" fillId="0" borderId="1" xfId="0" applyFont="1" applyBorder="1"/>
    <xf numFmtId="2" fontId="14" fillId="3" borderId="22" xfId="0" applyNumberFormat="1" applyFont="1" applyFill="1" applyBorder="1" applyAlignment="1">
      <alignment horizontal="left"/>
    </xf>
    <xf numFmtId="2" fontId="14" fillId="3" borderId="1" xfId="0" applyNumberFormat="1" applyFont="1" applyFill="1" applyBorder="1" applyAlignment="1">
      <alignment horizontal="left"/>
    </xf>
    <xf numFmtId="0" fontId="13" fillId="0" borderId="2" xfId="0" applyFont="1" applyBorder="1"/>
    <xf numFmtId="0" fontId="13" fillId="3" borderId="22" xfId="0" applyFont="1" applyFill="1" applyBorder="1"/>
    <xf numFmtId="0" fontId="13" fillId="3" borderId="1" xfId="0" applyFont="1" applyFill="1" applyBorder="1"/>
    <xf numFmtId="0" fontId="13" fillId="3" borderId="2" xfId="0" applyFont="1" applyFill="1" applyBorder="1"/>
    <xf numFmtId="0" fontId="13" fillId="0" borderId="39" xfId="0" applyFont="1" applyBorder="1" applyAlignment="1">
      <alignment horizontal="left"/>
    </xf>
    <xf numFmtId="2" fontId="11" fillId="0" borderId="43" xfId="0" applyNumberFormat="1" applyFont="1" applyBorder="1" applyAlignment="1">
      <alignment horizontal="left" vertical="center"/>
    </xf>
    <xf numFmtId="0" fontId="13" fillId="3" borderId="31" xfId="0" applyFont="1" applyFill="1" applyBorder="1"/>
    <xf numFmtId="0" fontId="20" fillId="8" borderId="0" xfId="0" applyFont="1" applyFill="1" applyAlignment="1">
      <alignment wrapText="1"/>
    </xf>
    <xf numFmtId="0" fontId="20" fillId="6" borderId="0" xfId="0" applyFont="1" applyFill="1" applyAlignment="1">
      <alignment wrapText="1"/>
    </xf>
    <xf numFmtId="0" fontId="20" fillId="7" borderId="0" xfId="0" applyFont="1" applyFill="1" applyAlignment="1">
      <alignment wrapText="1"/>
    </xf>
    <xf numFmtId="0" fontId="20" fillId="8" borderId="29" xfId="0" applyFont="1" applyFill="1" applyBorder="1" applyAlignment="1">
      <alignment wrapText="1"/>
    </xf>
    <xf numFmtId="0" fontId="20" fillId="6" borderId="30" xfId="0" applyFont="1" applyFill="1" applyBorder="1" applyAlignment="1">
      <alignment wrapText="1"/>
    </xf>
    <xf numFmtId="0" fontId="20" fillId="7" borderId="30" xfId="0" applyFont="1" applyFill="1" applyBorder="1" applyAlignment="1">
      <alignment wrapText="1"/>
    </xf>
    <xf numFmtId="0" fontId="20" fillId="8" borderId="30" xfId="0" applyFont="1" applyFill="1" applyBorder="1" applyAlignment="1">
      <alignment wrapText="1"/>
    </xf>
    <xf numFmtId="0" fontId="20" fillId="0" borderId="29" xfId="0" applyFont="1" applyBorder="1" applyAlignment="1">
      <alignment wrapText="1"/>
    </xf>
    <xf numFmtId="0" fontId="20" fillId="4" borderId="30" xfId="0" applyFont="1" applyFill="1" applyBorder="1" applyAlignment="1">
      <alignment horizontal="center" vertical="center" wrapText="1"/>
    </xf>
    <xf numFmtId="0" fontId="20" fillId="11" borderId="29" xfId="0" applyFont="1" applyFill="1" applyBorder="1" applyAlignment="1">
      <alignment wrapText="1"/>
    </xf>
    <xf numFmtId="0" fontId="20" fillId="0" borderId="30" xfId="0" applyFont="1" applyBorder="1" applyAlignment="1">
      <alignment horizontal="center" wrapText="1"/>
    </xf>
    <xf numFmtId="0" fontId="1" fillId="4" borderId="29" xfId="2" applyFont="1" applyFill="1" applyBorder="1" applyAlignment="1">
      <alignment wrapText="1"/>
    </xf>
    <xf numFmtId="0" fontId="16" fillId="0" borderId="26" xfId="0" applyFont="1" applyBorder="1"/>
    <xf numFmtId="0" fontId="20" fillId="8" borderId="27" xfId="0" applyFont="1" applyFill="1" applyBorder="1" applyAlignment="1">
      <alignment wrapText="1"/>
    </xf>
    <xf numFmtId="0" fontId="20" fillId="6" borderId="29" xfId="0" applyFont="1" applyFill="1" applyBorder="1" applyAlignment="1">
      <alignment wrapText="1"/>
    </xf>
    <xf numFmtId="0" fontId="18" fillId="11" borderId="27" xfId="0" applyFont="1" applyFill="1" applyBorder="1" applyAlignment="1">
      <alignment vertical="center" wrapText="1"/>
    </xf>
    <xf numFmtId="0" fontId="20" fillId="8" borderId="37" xfId="0" applyFont="1" applyFill="1" applyBorder="1" applyAlignment="1">
      <alignment wrapText="1"/>
    </xf>
    <xf numFmtId="0" fontId="20" fillId="0" borderId="36" xfId="0" applyFont="1" applyBorder="1" applyAlignment="1">
      <alignment wrapText="1"/>
    </xf>
  </cellXfs>
  <cellStyles count="6">
    <cellStyle name="Standaard" xfId="0" builtinId="0"/>
    <cellStyle name="Standaard 2" xfId="1" xr:uid="{00000000-0005-0000-0000-000001000000}"/>
    <cellStyle name="Standaard 3" xfId="2" xr:uid="{00000000-0005-0000-0000-000002000000}"/>
    <cellStyle name="Standaard 4" xfId="3" xr:uid="{00000000-0005-0000-0000-000003000000}"/>
    <cellStyle name="Standaard 5" xfId="4" xr:uid="{00000000-0005-0000-0000-000032000000}"/>
    <cellStyle name="Standaard 6" xfId="5" xr:uid="{00000000-0005-0000-0000-00003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77"/>
  <sheetViews>
    <sheetView topLeftCell="V13" zoomScale="85" zoomScaleNormal="85" workbookViewId="0">
      <selection activeCell="AS22" sqref="AS22"/>
    </sheetView>
  </sheetViews>
  <sheetFormatPr defaultColWidth="11.42578125" defaultRowHeight="12"/>
  <cols>
    <col min="1" max="1" width="3.140625" bestFit="1" customWidth="1"/>
    <col min="2" max="4" width="11.42578125" customWidth="1"/>
    <col min="5" max="5" width="3.140625" bestFit="1" customWidth="1"/>
    <col min="6" max="8" width="11.42578125" customWidth="1"/>
    <col min="9" max="9" width="4.140625" bestFit="1" customWidth="1"/>
    <col min="10" max="12" width="11.42578125" customWidth="1"/>
    <col min="13" max="13" width="4.140625" bestFit="1" customWidth="1"/>
    <col min="14" max="16" width="11.42578125" customWidth="1"/>
    <col min="17" max="17" width="4.140625" bestFit="1" customWidth="1"/>
    <col min="18" max="18" width="18.28515625" customWidth="1"/>
    <col min="19" max="20" width="11.42578125" customWidth="1"/>
    <col min="21" max="21" width="4.140625" bestFit="1" customWidth="1"/>
    <col min="22" max="22" width="18.28515625" customWidth="1"/>
    <col min="23" max="24" width="11.42578125" customWidth="1"/>
    <col min="25" max="25" width="4.140625" bestFit="1" customWidth="1"/>
    <col min="26" max="28" width="11.42578125" customWidth="1"/>
    <col min="29" max="29" width="4.140625" bestFit="1" customWidth="1"/>
    <col min="30" max="30" width="18.28515625" customWidth="1"/>
    <col min="31" max="32" width="11.42578125" customWidth="1"/>
    <col min="33" max="33" width="4.140625" bestFit="1" customWidth="1"/>
    <col min="34" max="34" width="18.28515625" customWidth="1"/>
    <col min="35" max="36" width="11.42578125" customWidth="1"/>
    <col min="37" max="37" width="4.140625" bestFit="1" customWidth="1"/>
    <col min="38" max="38" width="18.28515625" customWidth="1"/>
    <col min="39" max="40" width="11.42578125" customWidth="1"/>
    <col min="41" max="41" width="4.140625" bestFit="1" customWidth="1"/>
    <col min="42" max="42" width="18.28515625" customWidth="1"/>
    <col min="43" max="45" width="11.42578125" customWidth="1"/>
    <col min="46" max="46" width="11.42578125" style="14" customWidth="1"/>
    <col min="47" max="47" width="11.42578125" customWidth="1"/>
    <col min="48" max="48" width="19.85546875" customWidth="1"/>
  </cols>
  <sheetData>
    <row r="1" spans="1:47">
      <c r="A1">
        <v>0</v>
      </c>
      <c r="B1" s="9">
        <v>0.64930555555555558</v>
      </c>
      <c r="C1" s="14">
        <v>3.472222222222222E-3</v>
      </c>
      <c r="E1">
        <v>48</v>
      </c>
      <c r="F1" s="9">
        <f>B49</f>
        <v>0.81597222222222165</v>
      </c>
      <c r="G1" s="9">
        <f>C1</f>
        <v>3.472222222222222E-3</v>
      </c>
      <c r="H1" s="9"/>
      <c r="I1" s="10">
        <v>96</v>
      </c>
      <c r="J1" s="9">
        <f>F49</f>
        <v>0.98263888888888773</v>
      </c>
      <c r="K1" s="9">
        <f t="shared" ref="K1:K49" si="0">G1</f>
        <v>3.472222222222222E-3</v>
      </c>
      <c r="M1">
        <v>144</v>
      </c>
      <c r="N1" s="9">
        <f>J49</f>
        <v>1.1493055555555585</v>
      </c>
      <c r="O1" s="9">
        <f t="shared" ref="O1" si="1">K1</f>
        <v>3.472222222222222E-3</v>
      </c>
      <c r="Q1">
        <v>192</v>
      </c>
      <c r="R1" s="9">
        <f>N49</f>
        <v>1.3159722222222299</v>
      </c>
      <c r="S1" s="9">
        <f t="shared" ref="S1:S49" si="2">O1</f>
        <v>3.472222222222222E-3</v>
      </c>
      <c r="U1">
        <v>240</v>
      </c>
      <c r="V1" s="9">
        <f>R49</f>
        <v>1.4826388888889013</v>
      </c>
      <c r="W1" s="9">
        <v>3.472222222222222E-3</v>
      </c>
      <c r="Y1">
        <v>288</v>
      </c>
      <c r="Z1" s="9">
        <f>V49</f>
        <v>1.6493055555555727</v>
      </c>
      <c r="AA1" s="9">
        <v>3.472222222222222E-3</v>
      </c>
      <c r="AC1" s="10">
        <v>336</v>
      </c>
      <c r="AD1" s="9">
        <f>Z49</f>
        <v>1.8159722222222441</v>
      </c>
      <c r="AE1" s="9">
        <v>3.472222222222222E-3</v>
      </c>
      <c r="AG1" s="10">
        <v>384</v>
      </c>
      <c r="AH1" s="9">
        <f>AD49</f>
        <v>1.9826388888889155</v>
      </c>
      <c r="AI1" s="9">
        <v>3.472222222222222E-3</v>
      </c>
      <c r="AK1">
        <v>432</v>
      </c>
      <c r="AL1" s="9">
        <f>AH49</f>
        <v>2.1493055555555869</v>
      </c>
      <c r="AM1" s="9">
        <v>3.472222222222222E-3</v>
      </c>
      <c r="AO1">
        <v>480</v>
      </c>
      <c r="AP1" s="9">
        <f>AL49</f>
        <v>2.3159722222222583</v>
      </c>
      <c r="AQ1" s="9">
        <v>3.472222222222222E-3</v>
      </c>
      <c r="AU1" s="9"/>
    </row>
    <row r="2" spans="1:47">
      <c r="A2">
        <v>1</v>
      </c>
      <c r="B2" s="9">
        <f>SUM(B1+C1)</f>
        <v>0.65277777777777779</v>
      </c>
      <c r="C2" s="9">
        <v>3.472222222222222E-3</v>
      </c>
      <c r="E2">
        <f>SUM(E1+1)</f>
        <v>49</v>
      </c>
      <c r="F2" s="9">
        <f>SUM(F1+G1)</f>
        <v>0.81944444444444386</v>
      </c>
      <c r="G2" s="9">
        <f t="shared" ref="G2:G49" si="3">C2</f>
        <v>3.472222222222222E-3</v>
      </c>
      <c r="H2" s="9"/>
      <c r="I2" s="10">
        <f>SUM(I1+1)</f>
        <v>97</v>
      </c>
      <c r="J2" s="9">
        <f>SUM(J1+K1)</f>
        <v>0.98611111111110994</v>
      </c>
      <c r="K2" s="9">
        <f t="shared" si="0"/>
        <v>3.472222222222222E-3</v>
      </c>
      <c r="M2">
        <f>SUM(M1+1)</f>
        <v>145</v>
      </c>
      <c r="N2" s="9">
        <f>SUM(N1+O1)</f>
        <v>1.1527777777777808</v>
      </c>
      <c r="O2" s="9">
        <v>3.472222222222222E-3</v>
      </c>
      <c r="Q2">
        <f>SUM(Q1+1)</f>
        <v>193</v>
      </c>
      <c r="R2" s="9">
        <f>SUM(R1+S1)</f>
        <v>1.3194444444444522</v>
      </c>
      <c r="S2" s="9">
        <f t="shared" si="2"/>
        <v>3.472222222222222E-3</v>
      </c>
      <c r="U2">
        <f>SUM(U1+1)</f>
        <v>241</v>
      </c>
      <c r="V2" s="9">
        <f>SUM(V1+W1)</f>
        <v>1.4861111111111236</v>
      </c>
      <c r="W2" s="9">
        <v>3.472222222222222E-3</v>
      </c>
      <c r="Y2">
        <f>SUM(Y1+1)</f>
        <v>289</v>
      </c>
      <c r="Z2" s="9">
        <f>SUM(Z1+AA1)</f>
        <v>1.652777777777795</v>
      </c>
      <c r="AA2" s="9">
        <v>3.472222222222222E-3</v>
      </c>
      <c r="AC2" s="10">
        <f>SUM(AC1+1)</f>
        <v>337</v>
      </c>
      <c r="AD2" s="9">
        <f>SUM(AD1+AE1)</f>
        <v>1.8194444444444664</v>
      </c>
      <c r="AE2" s="9">
        <v>3.472222222222222E-3</v>
      </c>
      <c r="AG2">
        <f>SUM(AG1+1)</f>
        <v>385</v>
      </c>
      <c r="AH2" s="9">
        <f>SUM(AH1+AI2)</f>
        <v>1.9861111111111378</v>
      </c>
      <c r="AI2" s="9">
        <v>3.472222222222222E-3</v>
      </c>
      <c r="AK2">
        <f>SUM(AK1+1)</f>
        <v>433</v>
      </c>
      <c r="AL2" s="9">
        <f>SUM(AL1+AM1)</f>
        <v>2.1527777777778092</v>
      </c>
      <c r="AM2" s="9">
        <v>3.472222222222222E-3</v>
      </c>
      <c r="AO2">
        <f>SUM(AO1+1)</f>
        <v>481</v>
      </c>
      <c r="AP2" s="9">
        <f>SUM(AP1+AQ1)</f>
        <v>2.3194444444444806</v>
      </c>
      <c r="AQ2" s="9">
        <v>3.472222222222222E-3</v>
      </c>
      <c r="AU2" s="9"/>
    </row>
    <row r="3" spans="1:47">
      <c r="A3">
        <f>SUM(A2+1)</f>
        <v>2</v>
      </c>
      <c r="B3" s="9">
        <f>SUM(B2+C2)</f>
        <v>0.65625</v>
      </c>
      <c r="C3" s="9">
        <v>3.472222222222222E-3</v>
      </c>
      <c r="E3">
        <f t="shared" ref="E3:E49" si="4">SUM(E2+1)</f>
        <v>50</v>
      </c>
      <c r="F3" s="9">
        <f>SUM(F2+G2)</f>
        <v>0.82291666666666607</v>
      </c>
      <c r="G3" s="9">
        <f t="shared" si="3"/>
        <v>3.472222222222222E-3</v>
      </c>
      <c r="H3" s="9"/>
      <c r="I3" s="10">
        <f t="shared" ref="I3:I49" si="5">SUM(I2+1)</f>
        <v>98</v>
      </c>
      <c r="J3" s="9">
        <f t="shared" ref="J3:J49" si="6">SUM(J2+K2)</f>
        <v>0.98958333333333215</v>
      </c>
      <c r="K3" s="9">
        <f t="shared" si="0"/>
        <v>3.472222222222222E-3</v>
      </c>
      <c r="M3">
        <f t="shared" ref="M3:M49" si="7">SUM(M2+1)</f>
        <v>146</v>
      </c>
      <c r="N3" s="9">
        <f t="shared" ref="N3:N50" si="8">SUM(N2+O2)</f>
        <v>1.1562500000000031</v>
      </c>
      <c r="O3" s="9">
        <v>3.472222222222222E-3</v>
      </c>
      <c r="Q3">
        <f t="shared" ref="Q3:Q49" si="9">SUM(Q2+1)</f>
        <v>194</v>
      </c>
      <c r="R3" s="9">
        <f t="shared" ref="R3:R49" si="10">SUM(R2+S2)</f>
        <v>1.3229166666666745</v>
      </c>
      <c r="S3" s="9">
        <f t="shared" si="2"/>
        <v>3.472222222222222E-3</v>
      </c>
      <c r="U3">
        <f t="shared" ref="U3:U49" si="11">SUM(U2+1)</f>
        <v>242</v>
      </c>
      <c r="V3" s="9">
        <f t="shared" ref="V3:V49" si="12">SUM(V2+W2)</f>
        <v>1.4895833333333459</v>
      </c>
      <c r="W3" s="9">
        <v>3.472222222222222E-3</v>
      </c>
      <c r="Y3">
        <f t="shared" ref="Y3:Y49" si="13">SUM(Y2+1)</f>
        <v>290</v>
      </c>
      <c r="Z3" s="9">
        <f>SUM(Z2+AA2)</f>
        <v>1.6562500000000173</v>
      </c>
      <c r="AA3" s="9">
        <v>3.472222222222222E-3</v>
      </c>
      <c r="AC3" s="10">
        <f t="shared" ref="AC3:AC49" si="14">SUM(AC2+1)</f>
        <v>338</v>
      </c>
      <c r="AD3" s="9">
        <f t="shared" ref="AD3:AD49" si="15">SUM(AD2+AE2)</f>
        <v>1.8229166666666887</v>
      </c>
      <c r="AE3" s="9">
        <v>3.472222222222222E-3</v>
      </c>
      <c r="AG3">
        <f t="shared" ref="AG3:AG49" si="16">SUM(AG2+1)</f>
        <v>386</v>
      </c>
      <c r="AH3" s="9">
        <f t="shared" ref="AH3:AH49" si="17">SUM(AH2+AI3)</f>
        <v>1.9895833333333601</v>
      </c>
      <c r="AI3" s="9">
        <v>3.472222222222222E-3</v>
      </c>
      <c r="AK3">
        <f t="shared" ref="AK3:AK49" si="18">SUM(AK2+1)</f>
        <v>434</v>
      </c>
      <c r="AL3" s="9">
        <f t="shared" ref="AL3:AL49" si="19">SUM(AL2+AM2)</f>
        <v>2.1562500000000315</v>
      </c>
      <c r="AM3" s="9">
        <v>3.472222222222222E-3</v>
      </c>
      <c r="AO3">
        <f t="shared" ref="AO3:AO55" si="20">SUM(AO2+1)</f>
        <v>482</v>
      </c>
      <c r="AP3" s="9">
        <f t="shared" ref="AP3:AP55" si="21">SUM(AP2+AQ2)</f>
        <v>2.3229166666667029</v>
      </c>
      <c r="AQ3" s="9">
        <v>3.472222222222222E-3</v>
      </c>
      <c r="AU3" s="9"/>
    </row>
    <row r="4" spans="1:47">
      <c r="A4">
        <f t="shared" ref="A4:A48" si="22">SUM(A3+1)</f>
        <v>3</v>
      </c>
      <c r="B4" s="9">
        <f t="shared" ref="B4:B49" si="23">SUM(B3+C3)</f>
        <v>0.65972222222222221</v>
      </c>
      <c r="C4" s="9">
        <v>3.472222222222222E-3</v>
      </c>
      <c r="E4">
        <f t="shared" si="4"/>
        <v>51</v>
      </c>
      <c r="F4" s="9">
        <f t="shared" ref="F4:F49" si="24">SUM(F3+G3)</f>
        <v>0.82638888888888828</v>
      </c>
      <c r="G4" s="9">
        <f t="shared" si="3"/>
        <v>3.472222222222222E-3</v>
      </c>
      <c r="H4" s="9"/>
      <c r="I4" s="10">
        <f t="shared" si="5"/>
        <v>99</v>
      </c>
      <c r="J4" s="9">
        <f t="shared" si="6"/>
        <v>0.99305555555555436</v>
      </c>
      <c r="K4" s="9">
        <f t="shared" si="0"/>
        <v>3.472222222222222E-3</v>
      </c>
      <c r="M4">
        <f t="shared" si="7"/>
        <v>147</v>
      </c>
      <c r="N4" s="9">
        <f t="shared" si="8"/>
        <v>1.1597222222222254</v>
      </c>
      <c r="O4" s="9">
        <v>3.472222222222222E-3</v>
      </c>
      <c r="Q4">
        <f t="shared" si="9"/>
        <v>195</v>
      </c>
      <c r="R4" s="9">
        <f t="shared" si="10"/>
        <v>1.3263888888888968</v>
      </c>
      <c r="S4" s="9">
        <f t="shared" si="2"/>
        <v>3.472222222222222E-3</v>
      </c>
      <c r="U4">
        <f t="shared" si="11"/>
        <v>243</v>
      </c>
      <c r="V4" s="9">
        <f t="shared" si="12"/>
        <v>1.4930555555555682</v>
      </c>
      <c r="W4" s="9">
        <v>3.472222222222222E-3</v>
      </c>
      <c r="Y4">
        <f t="shared" si="13"/>
        <v>291</v>
      </c>
      <c r="Z4" s="9">
        <f t="shared" ref="Z4:Z49" si="25">SUM(Z3+AA3)</f>
        <v>1.6597222222222396</v>
      </c>
      <c r="AA4" s="9">
        <v>3.472222222222222E-3</v>
      </c>
      <c r="AC4" s="10">
        <f t="shared" si="14"/>
        <v>339</v>
      </c>
      <c r="AD4" s="9">
        <f t="shared" si="15"/>
        <v>1.826388888888911</v>
      </c>
      <c r="AE4" s="9">
        <v>3.472222222222222E-3</v>
      </c>
      <c r="AG4">
        <f t="shared" si="16"/>
        <v>387</v>
      </c>
      <c r="AH4" s="9">
        <f t="shared" si="17"/>
        <v>1.9930555555555824</v>
      </c>
      <c r="AI4" s="9">
        <v>3.472222222222222E-3</v>
      </c>
      <c r="AK4">
        <f t="shared" si="18"/>
        <v>435</v>
      </c>
      <c r="AL4" s="9">
        <f t="shared" si="19"/>
        <v>2.1597222222222539</v>
      </c>
      <c r="AM4" s="9">
        <v>3.472222222222222E-3</v>
      </c>
      <c r="AO4">
        <f t="shared" si="20"/>
        <v>483</v>
      </c>
      <c r="AP4" s="9">
        <f t="shared" si="21"/>
        <v>2.3263888888889253</v>
      </c>
      <c r="AQ4" s="9">
        <v>3.472222222222222E-3</v>
      </c>
      <c r="AU4" s="9"/>
    </row>
    <row r="5" spans="1:47">
      <c r="A5">
        <f t="shared" si="22"/>
        <v>4</v>
      </c>
      <c r="B5" s="9">
        <f t="shared" si="23"/>
        <v>0.66319444444444442</v>
      </c>
      <c r="C5" s="9">
        <v>3.472222222222222E-3</v>
      </c>
      <c r="E5">
        <f t="shared" si="4"/>
        <v>52</v>
      </c>
      <c r="F5" s="9">
        <f t="shared" si="24"/>
        <v>0.82986111111111049</v>
      </c>
      <c r="G5" s="9">
        <f t="shared" si="3"/>
        <v>3.472222222222222E-3</v>
      </c>
      <c r="H5" s="9"/>
      <c r="I5" s="10">
        <f t="shared" si="5"/>
        <v>100</v>
      </c>
      <c r="J5" s="9">
        <f t="shared" si="6"/>
        <v>0.99652777777777657</v>
      </c>
      <c r="K5" s="9">
        <f t="shared" si="0"/>
        <v>3.472222222222222E-3</v>
      </c>
      <c r="M5">
        <f t="shared" si="7"/>
        <v>148</v>
      </c>
      <c r="N5" s="9">
        <f t="shared" si="8"/>
        <v>1.1631944444444478</v>
      </c>
      <c r="O5" s="9">
        <v>3.472222222222222E-3</v>
      </c>
      <c r="Q5">
        <f t="shared" si="9"/>
        <v>196</v>
      </c>
      <c r="R5" s="9">
        <f t="shared" si="10"/>
        <v>1.3298611111111192</v>
      </c>
      <c r="S5" s="9">
        <f t="shared" si="2"/>
        <v>3.472222222222222E-3</v>
      </c>
      <c r="U5">
        <f t="shared" si="11"/>
        <v>244</v>
      </c>
      <c r="V5" s="9">
        <f t="shared" si="12"/>
        <v>1.4965277777777906</v>
      </c>
      <c r="W5" s="9">
        <v>3.472222222222222E-3</v>
      </c>
      <c r="Y5">
        <f t="shared" si="13"/>
        <v>292</v>
      </c>
      <c r="Z5" s="9">
        <f t="shared" si="25"/>
        <v>1.663194444444462</v>
      </c>
      <c r="AA5" s="9">
        <v>3.472222222222222E-3</v>
      </c>
      <c r="AC5" s="10">
        <f t="shared" si="14"/>
        <v>340</v>
      </c>
      <c r="AD5" s="9">
        <f t="shared" si="15"/>
        <v>1.8298611111111334</v>
      </c>
      <c r="AE5" s="9">
        <v>3.472222222222222E-3</v>
      </c>
      <c r="AG5">
        <f t="shared" si="16"/>
        <v>388</v>
      </c>
      <c r="AH5" s="9">
        <f t="shared" si="17"/>
        <v>1.9965277777778048</v>
      </c>
      <c r="AI5" s="9">
        <v>3.472222222222222E-3</v>
      </c>
      <c r="AK5">
        <f t="shared" si="18"/>
        <v>436</v>
      </c>
      <c r="AL5" s="9">
        <f t="shared" si="19"/>
        <v>2.1631944444444762</v>
      </c>
      <c r="AM5" s="9">
        <v>3.472222222222222E-3</v>
      </c>
      <c r="AO5">
        <f t="shared" si="20"/>
        <v>484</v>
      </c>
      <c r="AP5" s="9">
        <f t="shared" si="21"/>
        <v>2.3298611111111476</v>
      </c>
      <c r="AQ5" s="9">
        <v>3.472222222222222E-3</v>
      </c>
      <c r="AU5" s="9"/>
    </row>
    <row r="6" spans="1:47">
      <c r="A6">
        <f t="shared" si="22"/>
        <v>5</v>
      </c>
      <c r="B6" s="9">
        <f t="shared" si="23"/>
        <v>0.66666666666666663</v>
      </c>
      <c r="C6" s="9">
        <v>3.472222222222222E-3</v>
      </c>
      <c r="E6">
        <f t="shared" si="4"/>
        <v>53</v>
      </c>
      <c r="F6" s="9">
        <f t="shared" si="24"/>
        <v>0.8333333333333327</v>
      </c>
      <c r="G6" s="9">
        <f t="shared" si="3"/>
        <v>3.472222222222222E-3</v>
      </c>
      <c r="H6" s="9"/>
      <c r="I6" s="10">
        <f t="shared" si="5"/>
        <v>101</v>
      </c>
      <c r="J6" s="9">
        <f t="shared" si="6"/>
        <v>0.99999999999999878</v>
      </c>
      <c r="K6" s="9">
        <f t="shared" si="0"/>
        <v>3.472222222222222E-3</v>
      </c>
      <c r="M6">
        <f t="shared" si="7"/>
        <v>149</v>
      </c>
      <c r="N6" s="9">
        <f t="shared" si="8"/>
        <v>1.1666666666666701</v>
      </c>
      <c r="O6" s="9">
        <v>3.472222222222222E-3</v>
      </c>
      <c r="Q6">
        <f t="shared" si="9"/>
        <v>197</v>
      </c>
      <c r="R6" s="9">
        <f t="shared" si="10"/>
        <v>1.3333333333333415</v>
      </c>
      <c r="S6" s="9">
        <f t="shared" si="2"/>
        <v>3.472222222222222E-3</v>
      </c>
      <c r="U6">
        <f t="shared" si="11"/>
        <v>245</v>
      </c>
      <c r="V6" s="9">
        <f t="shared" si="12"/>
        <v>1.5000000000000129</v>
      </c>
      <c r="W6" s="9">
        <v>3.472222222222222E-3</v>
      </c>
      <c r="Y6">
        <f t="shared" si="13"/>
        <v>293</v>
      </c>
      <c r="Z6" s="9">
        <f t="shared" si="25"/>
        <v>1.6666666666666843</v>
      </c>
      <c r="AA6" s="9">
        <v>3.472222222222222E-3</v>
      </c>
      <c r="AC6" s="10">
        <f t="shared" si="14"/>
        <v>341</v>
      </c>
      <c r="AD6" s="9">
        <f t="shared" si="15"/>
        <v>1.8333333333333557</v>
      </c>
      <c r="AE6" s="9">
        <v>3.472222222222222E-3</v>
      </c>
      <c r="AG6">
        <f t="shared" si="16"/>
        <v>389</v>
      </c>
      <c r="AH6" s="9">
        <f t="shared" si="17"/>
        <v>2.0000000000000271</v>
      </c>
      <c r="AI6" s="9">
        <v>3.472222222222222E-3</v>
      </c>
      <c r="AK6">
        <f t="shared" si="18"/>
        <v>437</v>
      </c>
      <c r="AL6" s="9">
        <f t="shared" si="19"/>
        <v>2.1666666666666985</v>
      </c>
      <c r="AM6" s="9">
        <v>3.472222222222222E-3</v>
      </c>
      <c r="AO6">
        <f t="shared" si="20"/>
        <v>485</v>
      </c>
      <c r="AP6" s="9">
        <f t="shared" si="21"/>
        <v>2.3333333333333699</v>
      </c>
      <c r="AQ6" s="9">
        <v>3.472222222222222E-3</v>
      </c>
      <c r="AU6" s="9"/>
    </row>
    <row r="7" spans="1:47">
      <c r="A7">
        <f t="shared" si="22"/>
        <v>6</v>
      </c>
      <c r="B7" s="9">
        <f t="shared" si="23"/>
        <v>0.67013888888888884</v>
      </c>
      <c r="C7" s="9">
        <v>3.472222222222222E-3</v>
      </c>
      <c r="E7">
        <f t="shared" si="4"/>
        <v>54</v>
      </c>
      <c r="F7" s="9">
        <f t="shared" si="24"/>
        <v>0.83680555555555491</v>
      </c>
      <c r="G7" s="9">
        <f t="shared" si="3"/>
        <v>3.472222222222222E-3</v>
      </c>
      <c r="H7" s="9"/>
      <c r="I7" s="10">
        <f t="shared" si="5"/>
        <v>102</v>
      </c>
      <c r="J7" s="9">
        <f t="shared" si="6"/>
        <v>1.003472222222221</v>
      </c>
      <c r="K7" s="9">
        <f t="shared" si="0"/>
        <v>3.472222222222222E-3</v>
      </c>
      <c r="M7">
        <f t="shared" si="7"/>
        <v>150</v>
      </c>
      <c r="N7" s="9">
        <f t="shared" si="8"/>
        <v>1.1701388888888924</v>
      </c>
      <c r="O7" s="9">
        <v>3.472222222222222E-3</v>
      </c>
      <c r="Q7">
        <f t="shared" si="9"/>
        <v>198</v>
      </c>
      <c r="R7" s="9">
        <f t="shared" si="10"/>
        <v>1.3368055555555638</v>
      </c>
      <c r="S7" s="9">
        <f t="shared" si="2"/>
        <v>3.472222222222222E-3</v>
      </c>
      <c r="U7">
        <f t="shared" si="11"/>
        <v>246</v>
      </c>
      <c r="V7" s="9">
        <f t="shared" si="12"/>
        <v>1.5034722222222352</v>
      </c>
      <c r="W7" s="9">
        <v>3.472222222222222E-3</v>
      </c>
      <c r="Y7">
        <f t="shared" si="13"/>
        <v>294</v>
      </c>
      <c r="Z7" s="9">
        <f t="shared" si="25"/>
        <v>1.6701388888889066</v>
      </c>
      <c r="AA7" s="9">
        <v>3.472222222222222E-3</v>
      </c>
      <c r="AC7" s="10">
        <f t="shared" si="14"/>
        <v>342</v>
      </c>
      <c r="AD7" s="9">
        <f t="shared" si="15"/>
        <v>1.836805555555578</v>
      </c>
      <c r="AE7" s="9">
        <v>3.472222222222222E-3</v>
      </c>
      <c r="AG7">
        <f t="shared" si="16"/>
        <v>390</v>
      </c>
      <c r="AH7" s="9">
        <f t="shared" si="17"/>
        <v>2.0034722222222494</v>
      </c>
      <c r="AI7" s="9">
        <v>3.472222222222222E-3</v>
      </c>
      <c r="AK7">
        <f t="shared" si="18"/>
        <v>438</v>
      </c>
      <c r="AL7" s="9">
        <f t="shared" si="19"/>
        <v>2.1701388888889208</v>
      </c>
      <c r="AM7" s="9">
        <v>3.472222222222222E-3</v>
      </c>
      <c r="AO7">
        <f t="shared" si="20"/>
        <v>486</v>
      </c>
      <c r="AP7" s="9">
        <f t="shared" si="21"/>
        <v>2.3368055555555922</v>
      </c>
      <c r="AQ7" s="9">
        <v>3.472222222222222E-3</v>
      </c>
      <c r="AU7" s="9"/>
    </row>
    <row r="8" spans="1:47">
      <c r="A8">
        <f t="shared" si="22"/>
        <v>7</v>
      </c>
      <c r="B8" s="9">
        <f t="shared" si="23"/>
        <v>0.67361111111111105</v>
      </c>
      <c r="C8" s="9">
        <v>3.472222222222222E-3</v>
      </c>
      <c r="E8">
        <f t="shared" si="4"/>
        <v>55</v>
      </c>
      <c r="F8" s="9">
        <f t="shared" si="24"/>
        <v>0.84027777777777712</v>
      </c>
      <c r="G8" s="9">
        <f t="shared" si="3"/>
        <v>3.472222222222222E-3</v>
      </c>
      <c r="H8" s="9"/>
      <c r="I8" s="10">
        <f t="shared" si="5"/>
        <v>103</v>
      </c>
      <c r="J8" s="9">
        <f t="shared" si="6"/>
        <v>1.0069444444444433</v>
      </c>
      <c r="K8" s="9">
        <f t="shared" si="0"/>
        <v>3.472222222222222E-3</v>
      </c>
      <c r="M8">
        <f t="shared" si="7"/>
        <v>151</v>
      </c>
      <c r="N8" s="9">
        <f t="shared" si="8"/>
        <v>1.1736111111111147</v>
      </c>
      <c r="O8" s="9">
        <v>3.472222222222222E-3</v>
      </c>
      <c r="Q8">
        <f t="shared" si="9"/>
        <v>199</v>
      </c>
      <c r="R8" s="9">
        <f t="shared" si="10"/>
        <v>1.3402777777777861</v>
      </c>
      <c r="S8" s="9">
        <f t="shared" si="2"/>
        <v>3.472222222222222E-3</v>
      </c>
      <c r="U8">
        <f t="shared" si="11"/>
        <v>247</v>
      </c>
      <c r="V8" s="9">
        <f t="shared" si="12"/>
        <v>1.5069444444444575</v>
      </c>
      <c r="W8" s="9">
        <v>3.472222222222222E-3</v>
      </c>
      <c r="Y8">
        <f t="shared" si="13"/>
        <v>295</v>
      </c>
      <c r="Z8" s="9">
        <f t="shared" si="25"/>
        <v>1.6736111111111289</v>
      </c>
      <c r="AA8" s="9">
        <v>3.472222222222222E-3</v>
      </c>
      <c r="AC8" s="10">
        <f t="shared" si="14"/>
        <v>343</v>
      </c>
      <c r="AD8" s="9">
        <f t="shared" si="15"/>
        <v>1.8402777777778003</v>
      </c>
      <c r="AE8" s="9">
        <v>3.472222222222222E-3</v>
      </c>
      <c r="AG8">
        <f t="shared" si="16"/>
        <v>391</v>
      </c>
      <c r="AH8" s="9">
        <f t="shared" si="17"/>
        <v>2.0069444444444717</v>
      </c>
      <c r="AI8" s="9">
        <v>3.472222222222222E-3</v>
      </c>
      <c r="AK8">
        <f t="shared" si="18"/>
        <v>439</v>
      </c>
      <c r="AL8" s="9">
        <f t="shared" si="19"/>
        <v>2.1736111111111431</v>
      </c>
      <c r="AM8" s="9">
        <v>3.472222222222222E-3</v>
      </c>
      <c r="AO8">
        <f t="shared" si="20"/>
        <v>487</v>
      </c>
      <c r="AP8" s="9">
        <f t="shared" si="21"/>
        <v>2.3402777777778145</v>
      </c>
      <c r="AQ8" s="9">
        <v>3.472222222222222E-3</v>
      </c>
      <c r="AU8" s="9"/>
    </row>
    <row r="9" spans="1:47">
      <c r="A9">
        <f t="shared" si="22"/>
        <v>8</v>
      </c>
      <c r="B9" s="9">
        <f t="shared" si="23"/>
        <v>0.67708333333333326</v>
      </c>
      <c r="C9" s="9">
        <v>3.472222222222222E-3</v>
      </c>
      <c r="E9">
        <f t="shared" si="4"/>
        <v>56</v>
      </c>
      <c r="F9" s="9">
        <f t="shared" si="24"/>
        <v>0.84374999999999933</v>
      </c>
      <c r="G9" s="9">
        <f t="shared" si="3"/>
        <v>3.472222222222222E-3</v>
      </c>
      <c r="H9" s="9"/>
      <c r="I9" s="10">
        <f t="shared" si="5"/>
        <v>104</v>
      </c>
      <c r="J9" s="9">
        <f t="shared" si="6"/>
        <v>1.0104166666666656</v>
      </c>
      <c r="K9" s="9">
        <f t="shared" si="0"/>
        <v>3.472222222222222E-3</v>
      </c>
      <c r="M9">
        <f t="shared" si="7"/>
        <v>152</v>
      </c>
      <c r="N9" s="9">
        <f t="shared" si="8"/>
        <v>1.177083333333337</v>
      </c>
      <c r="O9" s="9">
        <v>3.472222222222222E-3</v>
      </c>
      <c r="Q9">
        <f t="shared" si="9"/>
        <v>200</v>
      </c>
      <c r="R9" s="9">
        <f t="shared" si="10"/>
        <v>1.3437500000000084</v>
      </c>
      <c r="S9" s="9">
        <f t="shared" si="2"/>
        <v>3.472222222222222E-3</v>
      </c>
      <c r="U9">
        <f t="shared" si="11"/>
        <v>248</v>
      </c>
      <c r="V9" s="9">
        <f t="shared" si="12"/>
        <v>1.5104166666666798</v>
      </c>
      <c r="W9" s="9">
        <v>3.472222222222222E-3</v>
      </c>
      <c r="Y9">
        <f t="shared" si="13"/>
        <v>296</v>
      </c>
      <c r="Z9" s="9">
        <f t="shared" si="25"/>
        <v>1.6770833333333512</v>
      </c>
      <c r="AA9" s="9">
        <v>3.472222222222222E-3</v>
      </c>
      <c r="AC9" s="10">
        <f t="shared" si="14"/>
        <v>344</v>
      </c>
      <c r="AD9" s="9">
        <f t="shared" si="15"/>
        <v>1.8437500000000226</v>
      </c>
      <c r="AE9" s="9">
        <v>3.472222222222222E-3</v>
      </c>
      <c r="AG9">
        <f t="shared" si="16"/>
        <v>392</v>
      </c>
      <c r="AH9" s="9">
        <f t="shared" si="17"/>
        <v>2.0104166666666941</v>
      </c>
      <c r="AI9" s="9">
        <v>3.472222222222222E-3</v>
      </c>
      <c r="AK9">
        <f t="shared" si="18"/>
        <v>440</v>
      </c>
      <c r="AL9" s="9">
        <f t="shared" si="19"/>
        <v>2.1770833333333655</v>
      </c>
      <c r="AM9" s="9">
        <v>3.472222222222222E-3</v>
      </c>
      <c r="AO9">
        <f t="shared" si="20"/>
        <v>488</v>
      </c>
      <c r="AP9" s="9">
        <f t="shared" si="21"/>
        <v>2.3437500000000369</v>
      </c>
      <c r="AQ9" s="9">
        <v>3.472222222222222E-3</v>
      </c>
      <c r="AU9" s="9"/>
    </row>
    <row r="10" spans="1:47">
      <c r="A10">
        <f t="shared" si="22"/>
        <v>9</v>
      </c>
      <c r="B10" s="9">
        <f t="shared" si="23"/>
        <v>0.68055555555555547</v>
      </c>
      <c r="C10" s="9">
        <v>3.472222222222222E-3</v>
      </c>
      <c r="E10">
        <f t="shared" si="4"/>
        <v>57</v>
      </c>
      <c r="F10" s="9">
        <f t="shared" si="24"/>
        <v>0.84722222222222154</v>
      </c>
      <c r="G10" s="9">
        <f t="shared" si="3"/>
        <v>3.472222222222222E-3</v>
      </c>
      <c r="H10" s="9"/>
      <c r="I10" s="10">
        <f t="shared" si="5"/>
        <v>105</v>
      </c>
      <c r="J10" s="9">
        <f t="shared" si="6"/>
        <v>1.013888888888888</v>
      </c>
      <c r="K10" s="9">
        <f t="shared" si="0"/>
        <v>3.472222222222222E-3</v>
      </c>
      <c r="M10">
        <f t="shared" si="7"/>
        <v>153</v>
      </c>
      <c r="N10" s="9">
        <f t="shared" si="8"/>
        <v>1.1805555555555594</v>
      </c>
      <c r="O10" s="9">
        <v>3.472222222222222E-3</v>
      </c>
      <c r="Q10">
        <f t="shared" si="9"/>
        <v>201</v>
      </c>
      <c r="R10" s="9">
        <f t="shared" si="10"/>
        <v>1.3472222222222308</v>
      </c>
      <c r="S10" s="9">
        <f t="shared" si="2"/>
        <v>3.472222222222222E-3</v>
      </c>
      <c r="U10">
        <f t="shared" si="11"/>
        <v>249</v>
      </c>
      <c r="V10" s="9">
        <f t="shared" si="12"/>
        <v>1.5138888888889022</v>
      </c>
      <c r="W10" s="9">
        <v>3.472222222222222E-3</v>
      </c>
      <c r="Y10">
        <f t="shared" si="13"/>
        <v>297</v>
      </c>
      <c r="Z10" s="9">
        <f t="shared" si="25"/>
        <v>1.6805555555555736</v>
      </c>
      <c r="AA10" s="9">
        <v>3.472222222222222E-3</v>
      </c>
      <c r="AC10" s="10">
        <f t="shared" si="14"/>
        <v>345</v>
      </c>
      <c r="AD10" s="9">
        <f t="shared" si="15"/>
        <v>1.847222222222245</v>
      </c>
      <c r="AE10" s="9">
        <v>3.472222222222222E-3</v>
      </c>
      <c r="AG10">
        <f t="shared" si="16"/>
        <v>393</v>
      </c>
      <c r="AH10" s="9">
        <f t="shared" si="17"/>
        <v>2.0138888888889164</v>
      </c>
      <c r="AI10" s="9">
        <v>3.472222222222222E-3</v>
      </c>
      <c r="AK10">
        <f t="shared" si="18"/>
        <v>441</v>
      </c>
      <c r="AL10" s="9">
        <f t="shared" si="19"/>
        <v>2.1805555555555878</v>
      </c>
      <c r="AM10" s="9">
        <v>3.472222222222222E-3</v>
      </c>
      <c r="AO10">
        <f t="shared" si="20"/>
        <v>489</v>
      </c>
      <c r="AP10" s="9">
        <f t="shared" si="21"/>
        <v>2.3472222222222592</v>
      </c>
      <c r="AQ10" s="9">
        <v>3.472222222222222E-3</v>
      </c>
      <c r="AU10" s="9"/>
    </row>
    <row r="11" spans="1:47">
      <c r="A11">
        <f t="shared" si="22"/>
        <v>10</v>
      </c>
      <c r="B11" s="9">
        <f t="shared" si="23"/>
        <v>0.68402777777777768</v>
      </c>
      <c r="C11" s="9">
        <v>3.472222222222222E-3</v>
      </c>
      <c r="E11">
        <f t="shared" si="4"/>
        <v>58</v>
      </c>
      <c r="F11" s="9">
        <f t="shared" si="24"/>
        <v>0.85069444444444375</v>
      </c>
      <c r="G11" s="9">
        <f t="shared" si="3"/>
        <v>3.472222222222222E-3</v>
      </c>
      <c r="H11" s="9"/>
      <c r="I11" s="10">
        <f t="shared" si="5"/>
        <v>106</v>
      </c>
      <c r="J11" s="9">
        <f t="shared" si="6"/>
        <v>1.0173611111111103</v>
      </c>
      <c r="K11" s="9">
        <f t="shared" si="0"/>
        <v>3.472222222222222E-3</v>
      </c>
      <c r="M11">
        <f t="shared" si="7"/>
        <v>154</v>
      </c>
      <c r="N11" s="9">
        <f t="shared" si="8"/>
        <v>1.1840277777777817</v>
      </c>
      <c r="O11" s="9">
        <v>3.472222222222222E-3</v>
      </c>
      <c r="Q11">
        <f t="shared" si="9"/>
        <v>202</v>
      </c>
      <c r="R11" s="9">
        <f t="shared" si="10"/>
        <v>1.3506944444444531</v>
      </c>
      <c r="S11" s="9">
        <f t="shared" si="2"/>
        <v>3.472222222222222E-3</v>
      </c>
      <c r="U11">
        <f t="shared" si="11"/>
        <v>250</v>
      </c>
      <c r="V11" s="9">
        <f t="shared" si="12"/>
        <v>1.5173611111111245</v>
      </c>
      <c r="W11" s="9">
        <v>3.472222222222222E-3</v>
      </c>
      <c r="Y11">
        <f t="shared" si="13"/>
        <v>298</v>
      </c>
      <c r="Z11" s="9">
        <f t="shared" si="25"/>
        <v>1.6840277777777959</v>
      </c>
      <c r="AA11" s="9">
        <v>3.472222222222222E-3</v>
      </c>
      <c r="AC11" s="10">
        <f t="shared" si="14"/>
        <v>346</v>
      </c>
      <c r="AD11" s="9">
        <f t="shared" si="15"/>
        <v>1.8506944444444673</v>
      </c>
      <c r="AE11" s="9">
        <v>3.472222222222222E-3</v>
      </c>
      <c r="AG11">
        <f t="shared" si="16"/>
        <v>394</v>
      </c>
      <c r="AH11" s="9">
        <f t="shared" si="17"/>
        <v>2.0173611111111387</v>
      </c>
      <c r="AI11" s="9">
        <v>3.472222222222222E-3</v>
      </c>
      <c r="AK11">
        <f t="shared" si="18"/>
        <v>442</v>
      </c>
      <c r="AL11" s="9">
        <f t="shared" si="19"/>
        <v>2.1840277777778101</v>
      </c>
      <c r="AM11" s="9">
        <v>3.472222222222222E-3</v>
      </c>
      <c r="AO11">
        <f t="shared" si="20"/>
        <v>490</v>
      </c>
      <c r="AP11" s="9">
        <f t="shared" si="21"/>
        <v>2.3506944444444815</v>
      </c>
      <c r="AQ11" s="9">
        <v>3.472222222222222E-3</v>
      </c>
      <c r="AU11" s="9"/>
    </row>
    <row r="12" spans="1:47">
      <c r="A12">
        <f t="shared" si="22"/>
        <v>11</v>
      </c>
      <c r="B12" s="9">
        <f t="shared" si="23"/>
        <v>0.68749999999999989</v>
      </c>
      <c r="C12" s="9">
        <v>3.472222222222222E-3</v>
      </c>
      <c r="E12">
        <f t="shared" si="4"/>
        <v>59</v>
      </c>
      <c r="F12" s="9">
        <f t="shared" si="24"/>
        <v>0.85416666666666596</v>
      </c>
      <c r="G12" s="9">
        <f t="shared" si="3"/>
        <v>3.472222222222222E-3</v>
      </c>
      <c r="H12" s="9"/>
      <c r="I12" s="10">
        <f t="shared" si="5"/>
        <v>107</v>
      </c>
      <c r="J12" s="9">
        <f t="shared" si="6"/>
        <v>1.0208333333333326</v>
      </c>
      <c r="K12" s="9">
        <f t="shared" si="0"/>
        <v>3.472222222222222E-3</v>
      </c>
      <c r="M12">
        <f t="shared" si="7"/>
        <v>155</v>
      </c>
      <c r="N12" s="9">
        <f t="shared" si="8"/>
        <v>1.187500000000004</v>
      </c>
      <c r="O12" s="9">
        <v>3.472222222222222E-3</v>
      </c>
      <c r="Q12">
        <f t="shared" si="9"/>
        <v>203</v>
      </c>
      <c r="R12" s="9">
        <f t="shared" si="10"/>
        <v>1.3541666666666754</v>
      </c>
      <c r="S12" s="9">
        <f t="shared" si="2"/>
        <v>3.472222222222222E-3</v>
      </c>
      <c r="U12">
        <f t="shared" si="11"/>
        <v>251</v>
      </c>
      <c r="V12" s="9">
        <f t="shared" si="12"/>
        <v>1.5208333333333468</v>
      </c>
      <c r="W12" s="9">
        <v>3.472222222222222E-3</v>
      </c>
      <c r="Y12">
        <f t="shared" si="13"/>
        <v>299</v>
      </c>
      <c r="Z12" s="9">
        <f t="shared" si="25"/>
        <v>1.6875000000000182</v>
      </c>
      <c r="AA12" s="9">
        <v>3.472222222222222E-3</v>
      </c>
      <c r="AC12" s="10">
        <f t="shared" si="14"/>
        <v>347</v>
      </c>
      <c r="AD12" s="9">
        <f t="shared" si="15"/>
        <v>1.8541666666666896</v>
      </c>
      <c r="AE12" s="9">
        <v>3.472222222222222E-3</v>
      </c>
      <c r="AG12">
        <f t="shared" si="16"/>
        <v>395</v>
      </c>
      <c r="AH12" s="9">
        <f t="shared" si="17"/>
        <v>2.020833333333361</v>
      </c>
      <c r="AI12" s="9">
        <v>3.472222222222222E-3</v>
      </c>
      <c r="AK12">
        <f t="shared" si="18"/>
        <v>443</v>
      </c>
      <c r="AL12" s="9">
        <f t="shared" si="19"/>
        <v>2.1875000000000324</v>
      </c>
      <c r="AM12" s="9">
        <v>3.472222222222222E-3</v>
      </c>
      <c r="AO12">
        <f t="shared" si="20"/>
        <v>491</v>
      </c>
      <c r="AP12" s="9">
        <f t="shared" si="21"/>
        <v>2.3541666666667038</v>
      </c>
      <c r="AQ12" s="9">
        <v>3.472222222222222E-3</v>
      </c>
      <c r="AU12" s="9"/>
    </row>
    <row r="13" spans="1:47">
      <c r="A13">
        <f t="shared" si="22"/>
        <v>12</v>
      </c>
      <c r="B13" s="9">
        <f t="shared" si="23"/>
        <v>0.6909722222222221</v>
      </c>
      <c r="C13" s="9">
        <v>3.472222222222222E-3</v>
      </c>
      <c r="E13">
        <f t="shared" si="4"/>
        <v>60</v>
      </c>
      <c r="F13" s="9">
        <f t="shared" si="24"/>
        <v>0.85763888888888817</v>
      </c>
      <c r="G13" s="9">
        <f t="shared" si="3"/>
        <v>3.472222222222222E-3</v>
      </c>
      <c r="H13" s="9"/>
      <c r="I13" s="10">
        <f t="shared" si="5"/>
        <v>108</v>
      </c>
      <c r="J13" s="9">
        <f t="shared" si="6"/>
        <v>1.0243055555555549</v>
      </c>
      <c r="K13" s="9">
        <f t="shared" si="0"/>
        <v>3.472222222222222E-3</v>
      </c>
      <c r="M13">
        <f t="shared" si="7"/>
        <v>156</v>
      </c>
      <c r="N13" s="9">
        <f t="shared" si="8"/>
        <v>1.1909722222222263</v>
      </c>
      <c r="O13" s="9">
        <v>3.472222222222222E-3</v>
      </c>
      <c r="Q13">
        <f t="shared" si="9"/>
        <v>204</v>
      </c>
      <c r="R13" s="9">
        <f t="shared" si="10"/>
        <v>1.3576388888888977</v>
      </c>
      <c r="S13" s="9">
        <f t="shared" si="2"/>
        <v>3.472222222222222E-3</v>
      </c>
      <c r="U13">
        <f t="shared" si="11"/>
        <v>252</v>
      </c>
      <c r="V13" s="9">
        <f t="shared" si="12"/>
        <v>1.5243055555555691</v>
      </c>
      <c r="W13" s="9">
        <v>3.472222222222222E-3</v>
      </c>
      <c r="Y13">
        <f t="shared" si="13"/>
        <v>300</v>
      </c>
      <c r="Z13" s="9">
        <f t="shared" si="25"/>
        <v>1.6909722222222405</v>
      </c>
      <c r="AA13" s="9">
        <v>3.472222222222222E-3</v>
      </c>
      <c r="AC13" s="10">
        <f t="shared" si="14"/>
        <v>348</v>
      </c>
      <c r="AD13" s="9">
        <f t="shared" si="15"/>
        <v>1.8576388888889119</v>
      </c>
      <c r="AE13" s="9">
        <v>3.472222222222222E-3</v>
      </c>
      <c r="AG13">
        <f t="shared" si="16"/>
        <v>396</v>
      </c>
      <c r="AH13" s="9">
        <f t="shared" si="17"/>
        <v>2.0243055555555833</v>
      </c>
      <c r="AI13" s="9">
        <v>3.472222222222222E-3</v>
      </c>
      <c r="AK13">
        <f t="shared" si="18"/>
        <v>444</v>
      </c>
      <c r="AL13" s="9">
        <f t="shared" si="19"/>
        <v>2.1909722222222547</v>
      </c>
      <c r="AM13" s="9">
        <v>3.472222222222222E-3</v>
      </c>
      <c r="AO13">
        <f t="shared" si="20"/>
        <v>492</v>
      </c>
      <c r="AP13" s="9">
        <f t="shared" si="21"/>
        <v>2.3576388888889261</v>
      </c>
      <c r="AQ13" s="9">
        <v>3.472222222222222E-3</v>
      </c>
      <c r="AU13" s="9"/>
    </row>
    <row r="14" spans="1:47">
      <c r="A14">
        <f t="shared" si="22"/>
        <v>13</v>
      </c>
      <c r="B14" s="9">
        <f t="shared" si="23"/>
        <v>0.69444444444444431</v>
      </c>
      <c r="C14" s="9">
        <v>3.472222222222222E-3</v>
      </c>
      <c r="E14">
        <f t="shared" si="4"/>
        <v>61</v>
      </c>
      <c r="F14" s="9">
        <f t="shared" si="24"/>
        <v>0.86111111111111038</v>
      </c>
      <c r="G14" s="9">
        <f t="shared" si="3"/>
        <v>3.472222222222222E-3</v>
      </c>
      <c r="H14" s="9"/>
      <c r="I14" s="10">
        <f t="shared" si="5"/>
        <v>109</v>
      </c>
      <c r="J14" s="9">
        <f t="shared" si="6"/>
        <v>1.0277777777777772</v>
      </c>
      <c r="K14" s="9">
        <f t="shared" si="0"/>
        <v>3.472222222222222E-3</v>
      </c>
      <c r="M14">
        <f t="shared" si="7"/>
        <v>157</v>
      </c>
      <c r="N14" s="9">
        <f t="shared" si="8"/>
        <v>1.1944444444444486</v>
      </c>
      <c r="O14" s="9">
        <v>3.472222222222222E-3</v>
      </c>
      <c r="Q14">
        <f t="shared" si="9"/>
        <v>205</v>
      </c>
      <c r="R14" s="9">
        <f t="shared" si="10"/>
        <v>1.36111111111112</v>
      </c>
      <c r="S14" s="9">
        <f t="shared" si="2"/>
        <v>3.472222222222222E-3</v>
      </c>
      <c r="U14">
        <f t="shared" si="11"/>
        <v>253</v>
      </c>
      <c r="V14" s="9">
        <f t="shared" si="12"/>
        <v>1.5277777777777914</v>
      </c>
      <c r="W14" s="9">
        <v>3.472222222222222E-3</v>
      </c>
      <c r="Y14">
        <f t="shared" si="13"/>
        <v>301</v>
      </c>
      <c r="Z14" s="9">
        <f t="shared" si="25"/>
        <v>1.6944444444444628</v>
      </c>
      <c r="AA14" s="9">
        <v>3.472222222222222E-3</v>
      </c>
      <c r="AC14" s="10">
        <f t="shared" si="14"/>
        <v>349</v>
      </c>
      <c r="AD14" s="9">
        <f t="shared" si="15"/>
        <v>1.8611111111111343</v>
      </c>
      <c r="AE14" s="9">
        <v>3.472222222222222E-3</v>
      </c>
      <c r="AG14">
        <f t="shared" si="16"/>
        <v>397</v>
      </c>
      <c r="AH14" s="9">
        <f t="shared" si="17"/>
        <v>2.0277777777778057</v>
      </c>
      <c r="AI14" s="9">
        <v>3.472222222222222E-3</v>
      </c>
      <c r="AK14">
        <f t="shared" si="18"/>
        <v>445</v>
      </c>
      <c r="AL14" s="9">
        <f t="shared" si="19"/>
        <v>2.1944444444444771</v>
      </c>
      <c r="AM14" s="9">
        <v>3.472222222222222E-3</v>
      </c>
      <c r="AO14">
        <f t="shared" si="20"/>
        <v>493</v>
      </c>
      <c r="AP14" s="9">
        <f t="shared" si="21"/>
        <v>2.3611111111111485</v>
      </c>
      <c r="AQ14" s="9">
        <v>3.472222222222222E-3</v>
      </c>
      <c r="AU14" s="9"/>
    </row>
    <row r="15" spans="1:47">
      <c r="A15">
        <f t="shared" si="22"/>
        <v>14</v>
      </c>
      <c r="B15" s="9">
        <f t="shared" si="23"/>
        <v>0.69791666666666652</v>
      </c>
      <c r="C15" s="9">
        <v>3.472222222222222E-3</v>
      </c>
      <c r="E15">
        <f t="shared" si="4"/>
        <v>62</v>
      </c>
      <c r="F15" s="9">
        <f t="shared" si="24"/>
        <v>0.86458333333333259</v>
      </c>
      <c r="G15" s="9">
        <f t="shared" si="3"/>
        <v>3.472222222222222E-3</v>
      </c>
      <c r="H15" s="9"/>
      <c r="I15" s="10">
        <f t="shared" si="5"/>
        <v>110</v>
      </c>
      <c r="J15" s="9">
        <f t="shared" si="6"/>
        <v>1.0312499999999996</v>
      </c>
      <c r="K15" s="9">
        <f t="shared" si="0"/>
        <v>3.472222222222222E-3</v>
      </c>
      <c r="M15">
        <f t="shared" si="7"/>
        <v>158</v>
      </c>
      <c r="N15" s="9">
        <f t="shared" si="8"/>
        <v>1.197916666666671</v>
      </c>
      <c r="O15" s="9">
        <v>3.472222222222222E-3</v>
      </c>
      <c r="Q15">
        <f t="shared" si="9"/>
        <v>206</v>
      </c>
      <c r="R15" s="9">
        <f t="shared" si="10"/>
        <v>1.3645833333333424</v>
      </c>
      <c r="S15" s="9">
        <f t="shared" si="2"/>
        <v>3.472222222222222E-3</v>
      </c>
      <c r="U15">
        <f t="shared" si="11"/>
        <v>254</v>
      </c>
      <c r="V15" s="9">
        <f t="shared" si="12"/>
        <v>1.5312500000000138</v>
      </c>
      <c r="W15" s="9">
        <v>3.472222222222222E-3</v>
      </c>
      <c r="Y15">
        <f t="shared" si="13"/>
        <v>302</v>
      </c>
      <c r="Z15" s="9">
        <f t="shared" si="25"/>
        <v>1.6979166666666852</v>
      </c>
      <c r="AA15" s="9">
        <v>3.472222222222222E-3</v>
      </c>
      <c r="AC15" s="10">
        <f t="shared" si="14"/>
        <v>350</v>
      </c>
      <c r="AD15" s="9">
        <f t="shared" si="15"/>
        <v>1.8645833333333566</v>
      </c>
      <c r="AE15" s="9">
        <v>3.472222222222222E-3</v>
      </c>
      <c r="AG15">
        <f t="shared" si="16"/>
        <v>398</v>
      </c>
      <c r="AH15" s="9">
        <f t="shared" si="17"/>
        <v>2.031250000000028</v>
      </c>
      <c r="AI15" s="9">
        <v>3.472222222222222E-3</v>
      </c>
      <c r="AK15">
        <f t="shared" si="18"/>
        <v>446</v>
      </c>
      <c r="AL15" s="9">
        <f t="shared" si="19"/>
        <v>2.1979166666666994</v>
      </c>
      <c r="AM15" s="9">
        <v>3.472222222222222E-3</v>
      </c>
      <c r="AO15">
        <f t="shared" si="20"/>
        <v>494</v>
      </c>
      <c r="AP15" s="9">
        <f t="shared" si="21"/>
        <v>2.3645833333333708</v>
      </c>
      <c r="AQ15" s="9">
        <v>3.472222222222222E-3</v>
      </c>
      <c r="AU15" s="9"/>
    </row>
    <row r="16" spans="1:47">
      <c r="A16">
        <f t="shared" si="22"/>
        <v>15</v>
      </c>
      <c r="B16" s="9">
        <f t="shared" si="23"/>
        <v>0.70138888888888873</v>
      </c>
      <c r="C16" s="9">
        <v>3.472222222222222E-3</v>
      </c>
      <c r="E16">
        <f t="shared" si="4"/>
        <v>63</v>
      </c>
      <c r="F16" s="9">
        <f t="shared" si="24"/>
        <v>0.8680555555555548</v>
      </c>
      <c r="G16" s="9">
        <f t="shared" si="3"/>
        <v>3.472222222222222E-3</v>
      </c>
      <c r="H16" s="9"/>
      <c r="I16" s="10">
        <f t="shared" si="5"/>
        <v>111</v>
      </c>
      <c r="J16" s="9">
        <f t="shared" si="6"/>
        <v>1.0347222222222219</v>
      </c>
      <c r="K16" s="9">
        <f t="shared" si="0"/>
        <v>3.472222222222222E-3</v>
      </c>
      <c r="M16">
        <f t="shared" si="7"/>
        <v>159</v>
      </c>
      <c r="N16" s="9">
        <f t="shared" si="8"/>
        <v>1.2013888888888933</v>
      </c>
      <c r="O16" s="9">
        <v>3.472222222222222E-3</v>
      </c>
      <c r="Q16">
        <f t="shared" si="9"/>
        <v>207</v>
      </c>
      <c r="R16" s="9">
        <f t="shared" si="10"/>
        <v>1.3680555555555647</v>
      </c>
      <c r="S16" s="9">
        <f t="shared" si="2"/>
        <v>3.472222222222222E-3</v>
      </c>
      <c r="U16">
        <f t="shared" si="11"/>
        <v>255</v>
      </c>
      <c r="V16" s="9">
        <f t="shared" si="12"/>
        <v>1.5347222222222361</v>
      </c>
      <c r="W16" s="9">
        <v>3.472222222222222E-3</v>
      </c>
      <c r="Y16">
        <f t="shared" si="13"/>
        <v>303</v>
      </c>
      <c r="Z16" s="9">
        <f t="shared" si="25"/>
        <v>1.7013888888889075</v>
      </c>
      <c r="AA16" s="9">
        <v>3.472222222222222E-3</v>
      </c>
      <c r="AC16" s="10">
        <f t="shared" si="14"/>
        <v>351</v>
      </c>
      <c r="AD16" s="9">
        <f t="shared" si="15"/>
        <v>1.8680555555555789</v>
      </c>
      <c r="AE16" s="9">
        <v>3.472222222222222E-3</v>
      </c>
      <c r="AG16">
        <f t="shared" si="16"/>
        <v>399</v>
      </c>
      <c r="AH16" s="9">
        <f t="shared" si="17"/>
        <v>2.0347222222222503</v>
      </c>
      <c r="AI16" s="9">
        <v>3.472222222222222E-3</v>
      </c>
      <c r="AK16">
        <f t="shared" si="18"/>
        <v>447</v>
      </c>
      <c r="AL16" s="9">
        <f t="shared" si="19"/>
        <v>2.2013888888889217</v>
      </c>
      <c r="AM16" s="9">
        <v>3.472222222222222E-3</v>
      </c>
      <c r="AO16">
        <f t="shared" si="20"/>
        <v>495</v>
      </c>
      <c r="AP16" s="9">
        <f t="shared" si="21"/>
        <v>2.3680555555555931</v>
      </c>
      <c r="AQ16" s="9">
        <v>3.472222222222222E-3</v>
      </c>
      <c r="AU16" s="9"/>
    </row>
    <row r="17" spans="1:47">
      <c r="A17">
        <f t="shared" si="22"/>
        <v>16</v>
      </c>
      <c r="B17" s="9">
        <f t="shared" si="23"/>
        <v>0.70486111111111094</v>
      </c>
      <c r="C17" s="9">
        <v>3.472222222222222E-3</v>
      </c>
      <c r="E17">
        <f t="shared" si="4"/>
        <v>64</v>
      </c>
      <c r="F17" s="9">
        <f t="shared" si="24"/>
        <v>0.87152777777777701</v>
      </c>
      <c r="G17" s="9">
        <f t="shared" si="3"/>
        <v>3.472222222222222E-3</v>
      </c>
      <c r="H17" s="9"/>
      <c r="I17" s="10">
        <f t="shared" si="5"/>
        <v>112</v>
      </c>
      <c r="J17" s="9">
        <f t="shared" si="6"/>
        <v>1.0381944444444442</v>
      </c>
      <c r="K17" s="9">
        <f t="shared" si="0"/>
        <v>3.472222222222222E-3</v>
      </c>
      <c r="M17">
        <f t="shared" si="7"/>
        <v>160</v>
      </c>
      <c r="N17" s="9">
        <f t="shared" si="8"/>
        <v>1.2048611111111156</v>
      </c>
      <c r="O17" s="9">
        <v>3.472222222222222E-3</v>
      </c>
      <c r="Q17">
        <f t="shared" si="9"/>
        <v>208</v>
      </c>
      <c r="R17" s="9">
        <f t="shared" si="10"/>
        <v>1.371527777777787</v>
      </c>
      <c r="S17" s="9">
        <f t="shared" si="2"/>
        <v>3.472222222222222E-3</v>
      </c>
      <c r="U17">
        <f t="shared" si="11"/>
        <v>256</v>
      </c>
      <c r="V17" s="9">
        <f t="shared" si="12"/>
        <v>1.5381944444444584</v>
      </c>
      <c r="W17" s="9">
        <v>3.472222222222222E-3</v>
      </c>
      <c r="Y17">
        <f t="shared" si="13"/>
        <v>304</v>
      </c>
      <c r="Z17" s="9">
        <f t="shared" si="25"/>
        <v>1.7048611111111298</v>
      </c>
      <c r="AA17" s="9">
        <v>3.472222222222222E-3</v>
      </c>
      <c r="AC17" s="10">
        <f t="shared" si="14"/>
        <v>352</v>
      </c>
      <c r="AD17" s="9">
        <f t="shared" si="15"/>
        <v>1.8715277777778012</v>
      </c>
      <c r="AE17" s="9">
        <v>3.472222222222222E-3</v>
      </c>
      <c r="AG17">
        <f t="shared" si="16"/>
        <v>400</v>
      </c>
      <c r="AH17" s="9">
        <f t="shared" si="17"/>
        <v>2.0381944444444726</v>
      </c>
      <c r="AI17" s="9">
        <v>3.472222222222222E-3</v>
      </c>
      <c r="AK17">
        <f t="shared" si="18"/>
        <v>448</v>
      </c>
      <c r="AL17" s="9">
        <f t="shared" si="19"/>
        <v>2.204861111111144</v>
      </c>
      <c r="AM17" s="9">
        <v>3.472222222222222E-3</v>
      </c>
      <c r="AO17">
        <f t="shared" si="20"/>
        <v>496</v>
      </c>
      <c r="AP17" s="9">
        <f t="shared" si="21"/>
        <v>2.3715277777778154</v>
      </c>
      <c r="AQ17" s="9">
        <v>3.472222222222222E-3</v>
      </c>
      <c r="AU17" s="9"/>
    </row>
    <row r="18" spans="1:47">
      <c r="A18">
        <f t="shared" si="22"/>
        <v>17</v>
      </c>
      <c r="B18" s="9">
        <f t="shared" si="23"/>
        <v>0.70833333333333315</v>
      </c>
      <c r="C18" s="9">
        <v>3.472222222222222E-3</v>
      </c>
      <c r="E18">
        <f t="shared" si="4"/>
        <v>65</v>
      </c>
      <c r="F18" s="9">
        <f t="shared" si="24"/>
        <v>0.87499999999999922</v>
      </c>
      <c r="G18" s="9">
        <f t="shared" si="3"/>
        <v>3.472222222222222E-3</v>
      </c>
      <c r="H18" s="9"/>
      <c r="I18" s="10">
        <f t="shared" si="5"/>
        <v>113</v>
      </c>
      <c r="J18" s="9">
        <f t="shared" si="6"/>
        <v>1.0416666666666665</v>
      </c>
      <c r="K18" s="9">
        <f t="shared" si="0"/>
        <v>3.472222222222222E-3</v>
      </c>
      <c r="M18">
        <f t="shared" si="7"/>
        <v>161</v>
      </c>
      <c r="N18" s="9">
        <f t="shared" si="8"/>
        <v>1.2083333333333379</v>
      </c>
      <c r="O18" s="9">
        <v>3.472222222222222E-3</v>
      </c>
      <c r="Q18">
        <f t="shared" si="9"/>
        <v>209</v>
      </c>
      <c r="R18" s="9">
        <f t="shared" si="10"/>
        <v>1.3750000000000093</v>
      </c>
      <c r="S18" s="9">
        <f t="shared" si="2"/>
        <v>3.472222222222222E-3</v>
      </c>
      <c r="U18">
        <f t="shared" si="11"/>
        <v>257</v>
      </c>
      <c r="V18" s="9">
        <f t="shared" si="12"/>
        <v>1.5416666666666807</v>
      </c>
      <c r="W18" s="9">
        <v>3.472222222222222E-3</v>
      </c>
      <c r="Y18">
        <f t="shared" si="13"/>
        <v>305</v>
      </c>
      <c r="Z18" s="9">
        <f t="shared" si="25"/>
        <v>1.7083333333333521</v>
      </c>
      <c r="AA18" s="9">
        <v>3.472222222222222E-3</v>
      </c>
      <c r="AC18" s="10">
        <f t="shared" si="14"/>
        <v>353</v>
      </c>
      <c r="AD18" s="9">
        <f t="shared" si="15"/>
        <v>1.8750000000000235</v>
      </c>
      <c r="AE18" s="9">
        <v>3.472222222222222E-3</v>
      </c>
      <c r="AG18">
        <f t="shared" si="16"/>
        <v>401</v>
      </c>
      <c r="AH18" s="9">
        <f t="shared" si="17"/>
        <v>2.0416666666666949</v>
      </c>
      <c r="AI18" s="9">
        <v>3.472222222222222E-3</v>
      </c>
      <c r="AK18">
        <f t="shared" si="18"/>
        <v>449</v>
      </c>
      <c r="AL18" s="9">
        <f t="shared" si="19"/>
        <v>2.2083333333333663</v>
      </c>
      <c r="AM18" s="9">
        <v>3.472222222222222E-3</v>
      </c>
      <c r="AO18">
        <f t="shared" si="20"/>
        <v>497</v>
      </c>
      <c r="AP18" s="9">
        <f t="shared" si="21"/>
        <v>2.3750000000000377</v>
      </c>
      <c r="AQ18" s="9">
        <v>3.472222222222222E-3</v>
      </c>
      <c r="AU18" s="9"/>
    </row>
    <row r="19" spans="1:47">
      <c r="A19">
        <f t="shared" si="22"/>
        <v>18</v>
      </c>
      <c r="B19" s="9">
        <f t="shared" si="23"/>
        <v>0.71180555555555536</v>
      </c>
      <c r="C19" s="9">
        <v>3.472222222222222E-3</v>
      </c>
      <c r="E19">
        <f t="shared" si="4"/>
        <v>66</v>
      </c>
      <c r="F19" s="9">
        <f t="shared" si="24"/>
        <v>0.87847222222222143</v>
      </c>
      <c r="G19" s="9">
        <f t="shared" si="3"/>
        <v>3.472222222222222E-3</v>
      </c>
      <c r="H19" s="9"/>
      <c r="I19" s="10">
        <f t="shared" si="5"/>
        <v>114</v>
      </c>
      <c r="J19" s="9">
        <f t="shared" si="6"/>
        <v>1.0451388888888888</v>
      </c>
      <c r="K19" s="9">
        <f t="shared" si="0"/>
        <v>3.472222222222222E-3</v>
      </c>
      <c r="M19">
        <f t="shared" si="7"/>
        <v>162</v>
      </c>
      <c r="N19" s="9">
        <f t="shared" si="8"/>
        <v>1.2118055555555602</v>
      </c>
      <c r="O19" s="9">
        <v>3.472222222222222E-3</v>
      </c>
      <c r="Q19">
        <f t="shared" si="9"/>
        <v>210</v>
      </c>
      <c r="R19" s="9">
        <f t="shared" si="10"/>
        <v>1.3784722222222316</v>
      </c>
      <c r="S19" s="9">
        <f t="shared" si="2"/>
        <v>3.472222222222222E-3</v>
      </c>
      <c r="U19">
        <f t="shared" si="11"/>
        <v>258</v>
      </c>
      <c r="V19" s="9">
        <f t="shared" si="12"/>
        <v>1.5451388888889031</v>
      </c>
      <c r="W19" s="9">
        <v>3.472222222222222E-3</v>
      </c>
      <c r="Y19">
        <f t="shared" si="13"/>
        <v>306</v>
      </c>
      <c r="Z19" s="9">
        <f t="shared" si="25"/>
        <v>1.7118055555555745</v>
      </c>
      <c r="AA19" s="9">
        <v>3.472222222222222E-3</v>
      </c>
      <c r="AC19" s="10">
        <f t="shared" si="14"/>
        <v>354</v>
      </c>
      <c r="AD19" s="9">
        <f t="shared" si="15"/>
        <v>1.8784722222222459</v>
      </c>
      <c r="AE19" s="9">
        <v>3.472222222222222E-3</v>
      </c>
      <c r="AG19">
        <f t="shared" si="16"/>
        <v>402</v>
      </c>
      <c r="AH19" s="9">
        <f t="shared" si="17"/>
        <v>2.0451388888889173</v>
      </c>
      <c r="AI19" s="9">
        <v>3.472222222222222E-3</v>
      </c>
      <c r="AK19">
        <f t="shared" si="18"/>
        <v>450</v>
      </c>
      <c r="AL19" s="9">
        <f t="shared" si="19"/>
        <v>2.2118055555555887</v>
      </c>
      <c r="AM19" s="9">
        <v>3.472222222222222E-3</v>
      </c>
      <c r="AO19">
        <f t="shared" si="20"/>
        <v>498</v>
      </c>
      <c r="AP19" s="9">
        <f t="shared" si="21"/>
        <v>2.3784722222222601</v>
      </c>
      <c r="AQ19" s="9">
        <v>3.472222222222222E-3</v>
      </c>
      <c r="AU19" s="9"/>
    </row>
    <row r="20" spans="1:47">
      <c r="A20">
        <f t="shared" si="22"/>
        <v>19</v>
      </c>
      <c r="B20" s="9">
        <f t="shared" si="23"/>
        <v>0.71527777777777757</v>
      </c>
      <c r="C20" s="9">
        <v>3.472222222222222E-3</v>
      </c>
      <c r="E20">
        <f t="shared" si="4"/>
        <v>67</v>
      </c>
      <c r="F20" s="9">
        <f t="shared" si="24"/>
        <v>0.88194444444444364</v>
      </c>
      <c r="G20" s="9">
        <f t="shared" si="3"/>
        <v>3.472222222222222E-3</v>
      </c>
      <c r="H20" s="9"/>
      <c r="I20" s="10">
        <f t="shared" si="5"/>
        <v>115</v>
      </c>
      <c r="J20" s="9">
        <f t="shared" si="6"/>
        <v>1.0486111111111112</v>
      </c>
      <c r="K20" s="9">
        <f t="shared" si="0"/>
        <v>3.472222222222222E-3</v>
      </c>
      <c r="M20">
        <f t="shared" si="7"/>
        <v>163</v>
      </c>
      <c r="N20" s="9">
        <f t="shared" si="8"/>
        <v>1.2152777777777826</v>
      </c>
      <c r="O20" s="9">
        <v>3.472222222222222E-3</v>
      </c>
      <c r="Q20">
        <f t="shared" si="9"/>
        <v>211</v>
      </c>
      <c r="R20" s="9">
        <f t="shared" si="10"/>
        <v>1.381944444444454</v>
      </c>
      <c r="S20" s="9">
        <f t="shared" si="2"/>
        <v>3.472222222222222E-3</v>
      </c>
      <c r="U20">
        <f t="shared" si="11"/>
        <v>259</v>
      </c>
      <c r="V20" s="9">
        <f t="shared" si="12"/>
        <v>1.5486111111111254</v>
      </c>
      <c r="W20" s="9">
        <v>3.472222222222222E-3</v>
      </c>
      <c r="Y20">
        <f t="shared" si="13"/>
        <v>307</v>
      </c>
      <c r="Z20" s="9">
        <f t="shared" si="25"/>
        <v>1.7152777777777968</v>
      </c>
      <c r="AA20" s="9">
        <v>3.472222222222222E-3</v>
      </c>
      <c r="AC20" s="10">
        <f t="shared" si="14"/>
        <v>355</v>
      </c>
      <c r="AD20" s="9">
        <f t="shared" si="15"/>
        <v>1.8819444444444682</v>
      </c>
      <c r="AE20" s="9">
        <v>3.472222222222222E-3</v>
      </c>
      <c r="AG20">
        <f t="shared" si="16"/>
        <v>403</v>
      </c>
      <c r="AH20" s="9">
        <f t="shared" si="17"/>
        <v>2.0486111111111396</v>
      </c>
      <c r="AI20" s="9">
        <v>3.472222222222222E-3</v>
      </c>
      <c r="AK20">
        <f t="shared" si="18"/>
        <v>451</v>
      </c>
      <c r="AL20" s="9">
        <f t="shared" si="19"/>
        <v>2.215277777777811</v>
      </c>
      <c r="AM20" s="9">
        <v>3.472222222222222E-3</v>
      </c>
      <c r="AO20">
        <f t="shared" si="20"/>
        <v>499</v>
      </c>
      <c r="AP20" s="9">
        <f t="shared" si="21"/>
        <v>2.3819444444444824</v>
      </c>
      <c r="AQ20" s="9">
        <v>3.472222222222222E-3</v>
      </c>
      <c r="AU20" s="9"/>
    </row>
    <row r="21" spans="1:47">
      <c r="A21">
        <f t="shared" si="22"/>
        <v>20</v>
      </c>
      <c r="B21" s="9">
        <f t="shared" si="23"/>
        <v>0.71874999999999978</v>
      </c>
      <c r="C21" s="9">
        <v>3.472222222222222E-3</v>
      </c>
      <c r="E21">
        <f t="shared" si="4"/>
        <v>68</v>
      </c>
      <c r="F21" s="9">
        <f t="shared" si="24"/>
        <v>0.88541666666666585</v>
      </c>
      <c r="G21" s="9">
        <f t="shared" si="3"/>
        <v>3.472222222222222E-3</v>
      </c>
      <c r="H21" s="9"/>
      <c r="I21" s="10">
        <f t="shared" si="5"/>
        <v>116</v>
      </c>
      <c r="J21" s="9">
        <f t="shared" si="6"/>
        <v>1.0520833333333335</v>
      </c>
      <c r="K21" s="9">
        <f t="shared" si="0"/>
        <v>3.472222222222222E-3</v>
      </c>
      <c r="M21">
        <f t="shared" si="7"/>
        <v>164</v>
      </c>
      <c r="N21" s="9">
        <f t="shared" si="8"/>
        <v>1.2187500000000049</v>
      </c>
      <c r="O21" s="9">
        <v>3.472222222222222E-3</v>
      </c>
      <c r="Q21">
        <f t="shared" si="9"/>
        <v>212</v>
      </c>
      <c r="R21" s="9">
        <f t="shared" si="10"/>
        <v>1.3854166666666763</v>
      </c>
      <c r="S21" s="9">
        <f t="shared" si="2"/>
        <v>3.472222222222222E-3</v>
      </c>
      <c r="U21">
        <f t="shared" si="11"/>
        <v>260</v>
      </c>
      <c r="V21" s="9">
        <f t="shared" si="12"/>
        <v>1.5520833333333477</v>
      </c>
      <c r="W21" s="9">
        <v>3.472222222222222E-3</v>
      </c>
      <c r="Y21">
        <f t="shared" si="13"/>
        <v>308</v>
      </c>
      <c r="Z21" s="9">
        <f t="shared" si="25"/>
        <v>1.7187500000000191</v>
      </c>
      <c r="AA21" s="9">
        <v>3.472222222222222E-3</v>
      </c>
      <c r="AC21" s="10">
        <f t="shared" si="14"/>
        <v>356</v>
      </c>
      <c r="AD21" s="9">
        <f t="shared" si="15"/>
        <v>1.8854166666666905</v>
      </c>
      <c r="AE21" s="9">
        <v>3.472222222222222E-3</v>
      </c>
      <c r="AG21">
        <f t="shared" si="16"/>
        <v>404</v>
      </c>
      <c r="AH21" s="9">
        <f t="shared" si="17"/>
        <v>2.0520833333333619</v>
      </c>
      <c r="AI21" s="9">
        <v>3.472222222222222E-3</v>
      </c>
      <c r="AK21">
        <f t="shared" si="18"/>
        <v>452</v>
      </c>
      <c r="AL21" s="9">
        <f t="shared" si="19"/>
        <v>2.2187500000000333</v>
      </c>
      <c r="AM21" s="9">
        <v>3.472222222222222E-3</v>
      </c>
      <c r="AO21">
        <f t="shared" si="20"/>
        <v>500</v>
      </c>
      <c r="AP21" s="9">
        <f t="shared" si="21"/>
        <v>2.3854166666667047</v>
      </c>
      <c r="AQ21" s="9">
        <v>3.472222222222222E-3</v>
      </c>
      <c r="AU21" s="9"/>
    </row>
    <row r="22" spans="1:47">
      <c r="A22">
        <f t="shared" si="22"/>
        <v>21</v>
      </c>
      <c r="B22" s="9">
        <f t="shared" si="23"/>
        <v>0.72222222222222199</v>
      </c>
      <c r="C22" s="9">
        <v>3.472222222222222E-3</v>
      </c>
      <c r="E22">
        <f t="shared" si="4"/>
        <v>69</v>
      </c>
      <c r="F22" s="9">
        <f t="shared" si="24"/>
        <v>0.88888888888888806</v>
      </c>
      <c r="G22" s="9">
        <f t="shared" si="3"/>
        <v>3.472222222222222E-3</v>
      </c>
      <c r="H22" s="9"/>
      <c r="I22" s="10">
        <f t="shared" si="5"/>
        <v>117</v>
      </c>
      <c r="J22" s="9">
        <f t="shared" si="6"/>
        <v>1.0555555555555558</v>
      </c>
      <c r="K22" s="9">
        <f t="shared" si="0"/>
        <v>3.472222222222222E-3</v>
      </c>
      <c r="M22">
        <f t="shared" si="7"/>
        <v>165</v>
      </c>
      <c r="N22" s="9">
        <f t="shared" si="8"/>
        <v>1.2222222222222272</v>
      </c>
      <c r="O22" s="9">
        <v>3.472222222222222E-3</v>
      </c>
      <c r="Q22">
        <f t="shared" si="9"/>
        <v>213</v>
      </c>
      <c r="R22" s="9">
        <f t="shared" si="10"/>
        <v>1.3888888888888986</v>
      </c>
      <c r="S22" s="9">
        <f t="shared" si="2"/>
        <v>3.472222222222222E-3</v>
      </c>
      <c r="U22">
        <f t="shared" si="11"/>
        <v>261</v>
      </c>
      <c r="V22" s="9">
        <f t="shared" si="12"/>
        <v>1.55555555555557</v>
      </c>
      <c r="W22" s="9">
        <v>3.472222222222222E-3</v>
      </c>
      <c r="Y22">
        <f t="shared" si="13"/>
        <v>309</v>
      </c>
      <c r="Z22" s="9">
        <f t="shared" si="25"/>
        <v>1.7222222222222414</v>
      </c>
      <c r="AA22" s="9">
        <v>3.472222222222222E-3</v>
      </c>
      <c r="AC22" s="10">
        <f t="shared" si="14"/>
        <v>357</v>
      </c>
      <c r="AD22" s="9">
        <f t="shared" si="15"/>
        <v>1.8888888888889128</v>
      </c>
      <c r="AE22" s="9">
        <v>3.472222222222222E-3</v>
      </c>
      <c r="AG22">
        <f t="shared" si="16"/>
        <v>405</v>
      </c>
      <c r="AH22" s="9">
        <f t="shared" si="17"/>
        <v>2.0555555555555842</v>
      </c>
      <c r="AI22" s="9">
        <v>3.472222222222222E-3</v>
      </c>
      <c r="AK22">
        <f t="shared" si="18"/>
        <v>453</v>
      </c>
      <c r="AL22" s="9">
        <f t="shared" si="19"/>
        <v>2.2222222222222556</v>
      </c>
      <c r="AM22" s="9">
        <v>3.472222222222222E-3</v>
      </c>
      <c r="AO22">
        <f t="shared" si="20"/>
        <v>501</v>
      </c>
      <c r="AP22" s="9">
        <f t="shared" si="21"/>
        <v>2.388888888888927</v>
      </c>
      <c r="AQ22" s="9">
        <v>3.472222222222222E-3</v>
      </c>
      <c r="AU22" s="9"/>
    </row>
    <row r="23" spans="1:47">
      <c r="A23">
        <f t="shared" si="22"/>
        <v>22</v>
      </c>
      <c r="B23" s="9">
        <f t="shared" si="23"/>
        <v>0.7256944444444442</v>
      </c>
      <c r="C23" s="9">
        <v>3.472222222222222E-3</v>
      </c>
      <c r="E23">
        <f t="shared" si="4"/>
        <v>70</v>
      </c>
      <c r="F23" s="9">
        <f t="shared" si="24"/>
        <v>0.89236111111111027</v>
      </c>
      <c r="G23" s="9">
        <f t="shared" si="3"/>
        <v>3.472222222222222E-3</v>
      </c>
      <c r="H23" s="9"/>
      <c r="I23" s="10">
        <f t="shared" si="5"/>
        <v>118</v>
      </c>
      <c r="J23" s="9">
        <f t="shared" si="6"/>
        <v>1.0590277777777781</v>
      </c>
      <c r="K23" s="9">
        <f t="shared" si="0"/>
        <v>3.472222222222222E-3</v>
      </c>
      <c r="M23">
        <f t="shared" si="7"/>
        <v>166</v>
      </c>
      <c r="N23" s="9">
        <f t="shared" si="8"/>
        <v>1.2256944444444495</v>
      </c>
      <c r="O23" s="9">
        <v>3.472222222222222E-3</v>
      </c>
      <c r="Q23">
        <f t="shared" si="9"/>
        <v>214</v>
      </c>
      <c r="R23" s="9">
        <f t="shared" si="10"/>
        <v>1.3923611111111209</v>
      </c>
      <c r="S23" s="9">
        <f t="shared" si="2"/>
        <v>3.472222222222222E-3</v>
      </c>
      <c r="U23">
        <f t="shared" si="11"/>
        <v>262</v>
      </c>
      <c r="V23" s="9">
        <f t="shared" si="12"/>
        <v>1.5590277777777923</v>
      </c>
      <c r="W23" s="9">
        <v>3.472222222222222E-3</v>
      </c>
      <c r="Y23">
        <f t="shared" si="13"/>
        <v>310</v>
      </c>
      <c r="Z23" s="9">
        <f t="shared" si="25"/>
        <v>1.7256944444444637</v>
      </c>
      <c r="AA23" s="9">
        <v>3.472222222222222E-3</v>
      </c>
      <c r="AC23" s="10">
        <f t="shared" si="14"/>
        <v>358</v>
      </c>
      <c r="AD23" s="9">
        <f t="shared" si="15"/>
        <v>1.8923611111111351</v>
      </c>
      <c r="AE23" s="9">
        <v>3.472222222222222E-3</v>
      </c>
      <c r="AG23">
        <f t="shared" si="16"/>
        <v>406</v>
      </c>
      <c r="AH23" s="9">
        <f t="shared" si="17"/>
        <v>2.0590277777778065</v>
      </c>
      <c r="AI23" s="9">
        <v>3.472222222222222E-3</v>
      </c>
      <c r="AK23">
        <f t="shared" si="18"/>
        <v>454</v>
      </c>
      <c r="AL23" s="9">
        <f t="shared" si="19"/>
        <v>2.2256944444444779</v>
      </c>
      <c r="AM23" s="9">
        <v>3.472222222222222E-3</v>
      </c>
      <c r="AO23">
        <f t="shared" si="20"/>
        <v>502</v>
      </c>
      <c r="AP23" s="9">
        <f t="shared" si="21"/>
        <v>2.3923611111111494</v>
      </c>
      <c r="AQ23" s="9">
        <v>3.472222222222222E-3</v>
      </c>
      <c r="AU23" s="9"/>
    </row>
    <row r="24" spans="1:47">
      <c r="A24">
        <f t="shared" si="22"/>
        <v>23</v>
      </c>
      <c r="B24" s="9">
        <f t="shared" si="23"/>
        <v>0.72916666666666641</v>
      </c>
      <c r="C24" s="9">
        <v>3.472222222222222E-3</v>
      </c>
      <c r="E24">
        <f t="shared" si="4"/>
        <v>71</v>
      </c>
      <c r="F24" s="9">
        <f t="shared" si="24"/>
        <v>0.89583333333333248</v>
      </c>
      <c r="G24" s="9">
        <f t="shared" si="3"/>
        <v>3.472222222222222E-3</v>
      </c>
      <c r="H24" s="9"/>
      <c r="I24" s="10">
        <f t="shared" si="5"/>
        <v>119</v>
      </c>
      <c r="J24" s="9">
        <f t="shared" si="6"/>
        <v>1.0625000000000004</v>
      </c>
      <c r="K24" s="9">
        <f t="shared" si="0"/>
        <v>3.472222222222222E-3</v>
      </c>
      <c r="M24">
        <f t="shared" si="7"/>
        <v>167</v>
      </c>
      <c r="N24" s="9">
        <f t="shared" si="8"/>
        <v>1.2291666666666718</v>
      </c>
      <c r="O24" s="9">
        <v>3.472222222222222E-3</v>
      </c>
      <c r="Q24">
        <f t="shared" si="9"/>
        <v>215</v>
      </c>
      <c r="R24" s="9">
        <f t="shared" si="10"/>
        <v>1.3958333333333433</v>
      </c>
      <c r="S24" s="9">
        <f t="shared" si="2"/>
        <v>3.472222222222222E-3</v>
      </c>
      <c r="U24">
        <f t="shared" si="11"/>
        <v>263</v>
      </c>
      <c r="V24" s="9">
        <f t="shared" si="12"/>
        <v>1.5625000000000147</v>
      </c>
      <c r="W24" s="9">
        <v>3.472222222222222E-3</v>
      </c>
      <c r="Y24">
        <f t="shared" si="13"/>
        <v>311</v>
      </c>
      <c r="Z24" s="9">
        <f t="shared" si="25"/>
        <v>1.7291666666666861</v>
      </c>
      <c r="AA24" s="9">
        <v>3.472222222222222E-3</v>
      </c>
      <c r="AC24" s="10">
        <f t="shared" si="14"/>
        <v>359</v>
      </c>
      <c r="AD24" s="9">
        <f t="shared" si="15"/>
        <v>1.8958333333333575</v>
      </c>
      <c r="AE24" s="9">
        <v>3.472222222222222E-3</v>
      </c>
      <c r="AG24">
        <f t="shared" si="16"/>
        <v>407</v>
      </c>
      <c r="AH24" s="9">
        <f t="shared" si="17"/>
        <v>2.0625000000000289</v>
      </c>
      <c r="AI24" s="9">
        <v>3.472222222222222E-3</v>
      </c>
      <c r="AK24">
        <f t="shared" si="18"/>
        <v>455</v>
      </c>
      <c r="AL24" s="9">
        <f t="shared" si="19"/>
        <v>2.2291666666667003</v>
      </c>
      <c r="AM24" s="9">
        <v>3.472222222222222E-3</v>
      </c>
      <c r="AO24">
        <f t="shared" si="20"/>
        <v>503</v>
      </c>
      <c r="AP24" s="9">
        <f t="shared" si="21"/>
        <v>2.3958333333333717</v>
      </c>
      <c r="AQ24" s="9">
        <v>3.472222222222222E-3</v>
      </c>
      <c r="AU24" s="9"/>
    </row>
    <row r="25" spans="1:47">
      <c r="A25">
        <f t="shared" si="22"/>
        <v>24</v>
      </c>
      <c r="B25" s="9">
        <f t="shared" si="23"/>
        <v>0.73263888888888862</v>
      </c>
      <c r="C25" s="9">
        <v>3.472222222222222E-3</v>
      </c>
      <c r="E25">
        <f t="shared" si="4"/>
        <v>72</v>
      </c>
      <c r="F25" s="9">
        <f t="shared" si="24"/>
        <v>0.89930555555555469</v>
      </c>
      <c r="G25" s="9">
        <f t="shared" si="3"/>
        <v>3.472222222222222E-3</v>
      </c>
      <c r="H25" s="9"/>
      <c r="I25" s="10">
        <f t="shared" si="5"/>
        <v>120</v>
      </c>
      <c r="J25" s="9">
        <f t="shared" si="6"/>
        <v>1.0659722222222228</v>
      </c>
      <c r="K25" s="9">
        <f t="shared" si="0"/>
        <v>3.472222222222222E-3</v>
      </c>
      <c r="M25">
        <f t="shared" si="7"/>
        <v>168</v>
      </c>
      <c r="N25" s="9">
        <f t="shared" si="8"/>
        <v>1.2326388888888942</v>
      </c>
      <c r="O25" s="9">
        <v>3.472222222222222E-3</v>
      </c>
      <c r="Q25">
        <f t="shared" si="9"/>
        <v>216</v>
      </c>
      <c r="R25" s="9">
        <f t="shared" si="10"/>
        <v>1.3993055555555656</v>
      </c>
      <c r="S25" s="9">
        <f t="shared" si="2"/>
        <v>3.472222222222222E-3</v>
      </c>
      <c r="U25">
        <f t="shared" si="11"/>
        <v>264</v>
      </c>
      <c r="V25" s="9">
        <f t="shared" si="12"/>
        <v>1.565972222222237</v>
      </c>
      <c r="W25" s="9">
        <v>3.472222222222222E-3</v>
      </c>
      <c r="Y25">
        <f t="shared" si="13"/>
        <v>312</v>
      </c>
      <c r="Z25" s="9">
        <f t="shared" si="25"/>
        <v>1.7326388888889084</v>
      </c>
      <c r="AA25" s="9">
        <v>3.472222222222222E-3</v>
      </c>
      <c r="AC25" s="10">
        <f t="shared" si="14"/>
        <v>360</v>
      </c>
      <c r="AD25" s="9">
        <f t="shared" si="15"/>
        <v>1.8993055555555798</v>
      </c>
      <c r="AE25" s="9">
        <v>3.472222222222222E-3</v>
      </c>
      <c r="AG25">
        <f t="shared" si="16"/>
        <v>408</v>
      </c>
      <c r="AH25" s="9">
        <f t="shared" si="17"/>
        <v>2.0659722222222512</v>
      </c>
      <c r="AI25" s="9">
        <v>3.472222222222222E-3</v>
      </c>
      <c r="AK25">
        <f t="shared" si="18"/>
        <v>456</v>
      </c>
      <c r="AL25" s="9">
        <f t="shared" si="19"/>
        <v>2.2326388888889226</v>
      </c>
      <c r="AM25" s="9">
        <v>3.472222222222222E-3</v>
      </c>
      <c r="AO25">
        <f t="shared" si="20"/>
        <v>504</v>
      </c>
      <c r="AP25" s="9">
        <f t="shared" si="21"/>
        <v>2.399305555555594</v>
      </c>
      <c r="AQ25" s="9">
        <v>3.472222222222222E-3</v>
      </c>
      <c r="AU25" s="9"/>
    </row>
    <row r="26" spans="1:47">
      <c r="A26">
        <f t="shared" si="22"/>
        <v>25</v>
      </c>
      <c r="B26" s="9">
        <f t="shared" si="23"/>
        <v>0.73611111111111083</v>
      </c>
      <c r="C26" s="9">
        <v>3.472222222222222E-3</v>
      </c>
      <c r="E26">
        <f t="shared" si="4"/>
        <v>73</v>
      </c>
      <c r="F26" s="9">
        <f t="shared" si="24"/>
        <v>0.9027777777777769</v>
      </c>
      <c r="G26" s="9">
        <f t="shared" si="3"/>
        <v>3.472222222222222E-3</v>
      </c>
      <c r="H26" s="9"/>
      <c r="I26" s="10">
        <f t="shared" si="5"/>
        <v>121</v>
      </c>
      <c r="J26" s="9">
        <f t="shared" si="6"/>
        <v>1.0694444444444451</v>
      </c>
      <c r="K26" s="9">
        <f t="shared" si="0"/>
        <v>3.472222222222222E-3</v>
      </c>
      <c r="M26">
        <f t="shared" si="7"/>
        <v>169</v>
      </c>
      <c r="N26" s="9">
        <f t="shared" si="8"/>
        <v>1.2361111111111165</v>
      </c>
      <c r="O26" s="9">
        <v>3.472222222222222E-3</v>
      </c>
      <c r="Q26">
        <f t="shared" si="9"/>
        <v>217</v>
      </c>
      <c r="R26" s="9">
        <f t="shared" si="10"/>
        <v>1.4027777777777879</v>
      </c>
      <c r="S26" s="9">
        <f t="shared" si="2"/>
        <v>3.472222222222222E-3</v>
      </c>
      <c r="U26">
        <f t="shared" si="11"/>
        <v>265</v>
      </c>
      <c r="V26" s="9">
        <f t="shared" si="12"/>
        <v>1.5694444444444593</v>
      </c>
      <c r="W26" s="9">
        <v>3.472222222222222E-3</v>
      </c>
      <c r="Y26">
        <f t="shared" si="13"/>
        <v>313</v>
      </c>
      <c r="Z26" s="9">
        <f t="shared" si="25"/>
        <v>1.7361111111111307</v>
      </c>
      <c r="AA26" s="9">
        <v>3.472222222222222E-3</v>
      </c>
      <c r="AC26" s="10">
        <f t="shared" si="14"/>
        <v>361</v>
      </c>
      <c r="AD26" s="9">
        <f t="shared" si="15"/>
        <v>1.9027777777778021</v>
      </c>
      <c r="AE26" s="9">
        <v>3.472222222222222E-3</v>
      </c>
      <c r="AG26">
        <f t="shared" si="16"/>
        <v>409</v>
      </c>
      <c r="AH26" s="9">
        <f t="shared" si="17"/>
        <v>2.0694444444444735</v>
      </c>
      <c r="AI26" s="9">
        <v>3.472222222222222E-3</v>
      </c>
      <c r="AK26">
        <f t="shared" si="18"/>
        <v>457</v>
      </c>
      <c r="AL26" s="9">
        <f t="shared" si="19"/>
        <v>2.2361111111111449</v>
      </c>
      <c r="AM26" s="9">
        <v>3.472222222222222E-3</v>
      </c>
      <c r="AO26">
        <f t="shared" si="20"/>
        <v>505</v>
      </c>
      <c r="AP26" s="9">
        <f t="shared" si="21"/>
        <v>2.4027777777778163</v>
      </c>
      <c r="AQ26" s="9">
        <v>3.472222222222222E-3</v>
      </c>
      <c r="AU26" s="9"/>
    </row>
    <row r="27" spans="1:47">
      <c r="A27">
        <f t="shared" si="22"/>
        <v>26</v>
      </c>
      <c r="B27" s="9">
        <f t="shared" si="23"/>
        <v>0.73958333333333304</v>
      </c>
      <c r="C27" s="9">
        <v>3.472222222222222E-3</v>
      </c>
      <c r="E27">
        <f t="shared" si="4"/>
        <v>74</v>
      </c>
      <c r="F27" s="9">
        <f t="shared" si="24"/>
        <v>0.90624999999999911</v>
      </c>
      <c r="G27" s="9">
        <f t="shared" si="3"/>
        <v>3.472222222222222E-3</v>
      </c>
      <c r="H27" s="9"/>
      <c r="I27" s="10">
        <f t="shared" si="5"/>
        <v>122</v>
      </c>
      <c r="J27" s="9">
        <f t="shared" si="6"/>
        <v>1.0729166666666674</v>
      </c>
      <c r="K27" s="9">
        <f t="shared" si="0"/>
        <v>3.472222222222222E-3</v>
      </c>
      <c r="M27">
        <f t="shared" si="7"/>
        <v>170</v>
      </c>
      <c r="N27" s="9">
        <f t="shared" si="8"/>
        <v>1.2395833333333388</v>
      </c>
      <c r="O27" s="9">
        <v>3.472222222222222E-3</v>
      </c>
      <c r="Q27">
        <f t="shared" si="9"/>
        <v>218</v>
      </c>
      <c r="R27" s="9">
        <f t="shared" si="10"/>
        <v>1.4062500000000102</v>
      </c>
      <c r="S27" s="9">
        <f t="shared" si="2"/>
        <v>3.472222222222222E-3</v>
      </c>
      <c r="U27">
        <f t="shared" si="11"/>
        <v>266</v>
      </c>
      <c r="V27" s="9">
        <f t="shared" si="12"/>
        <v>1.5729166666666816</v>
      </c>
      <c r="W27" s="9">
        <v>3.472222222222222E-3</v>
      </c>
      <c r="Y27">
        <f t="shared" si="13"/>
        <v>314</v>
      </c>
      <c r="Z27" s="9">
        <f t="shared" si="25"/>
        <v>1.739583333333353</v>
      </c>
      <c r="AA27" s="9">
        <v>3.472222222222222E-3</v>
      </c>
      <c r="AC27" s="10">
        <f t="shared" si="14"/>
        <v>362</v>
      </c>
      <c r="AD27" s="9">
        <f t="shared" si="15"/>
        <v>1.9062500000000244</v>
      </c>
      <c r="AE27" s="9">
        <v>3.472222222222222E-3</v>
      </c>
      <c r="AG27">
        <f t="shared" si="16"/>
        <v>410</v>
      </c>
      <c r="AH27" s="9">
        <f t="shared" si="17"/>
        <v>2.0729166666666958</v>
      </c>
      <c r="AI27" s="9">
        <v>3.472222222222222E-3</v>
      </c>
      <c r="AK27">
        <f t="shared" si="18"/>
        <v>458</v>
      </c>
      <c r="AL27" s="9">
        <f t="shared" si="19"/>
        <v>2.2395833333333672</v>
      </c>
      <c r="AM27" s="9">
        <v>3.472222222222222E-3</v>
      </c>
      <c r="AO27">
        <f t="shared" si="20"/>
        <v>506</v>
      </c>
      <c r="AP27" s="9">
        <f t="shared" si="21"/>
        <v>2.4062500000000386</v>
      </c>
      <c r="AQ27" s="9">
        <v>3.472222222222222E-3</v>
      </c>
      <c r="AU27" s="9"/>
    </row>
    <row r="28" spans="1:47">
      <c r="A28">
        <f t="shared" si="22"/>
        <v>27</v>
      </c>
      <c r="B28" s="9">
        <f t="shared" si="23"/>
        <v>0.74305555555555525</v>
      </c>
      <c r="C28" s="9">
        <v>3.472222222222222E-3</v>
      </c>
      <c r="E28">
        <f t="shared" si="4"/>
        <v>75</v>
      </c>
      <c r="F28" s="9">
        <f t="shared" si="24"/>
        <v>0.90972222222222132</v>
      </c>
      <c r="G28" s="9">
        <f t="shared" si="3"/>
        <v>3.472222222222222E-3</v>
      </c>
      <c r="H28" s="9"/>
      <c r="I28" s="10">
        <f t="shared" si="5"/>
        <v>123</v>
      </c>
      <c r="J28" s="9">
        <f t="shared" si="6"/>
        <v>1.0763888888888897</v>
      </c>
      <c r="K28" s="9">
        <f t="shared" si="0"/>
        <v>3.472222222222222E-3</v>
      </c>
      <c r="M28">
        <f t="shared" si="7"/>
        <v>171</v>
      </c>
      <c r="N28" s="9">
        <f t="shared" si="8"/>
        <v>1.2430555555555611</v>
      </c>
      <c r="O28" s="9">
        <v>3.472222222222222E-3</v>
      </c>
      <c r="Q28">
        <f t="shared" si="9"/>
        <v>219</v>
      </c>
      <c r="R28" s="9">
        <f t="shared" si="10"/>
        <v>1.4097222222222325</v>
      </c>
      <c r="S28" s="9">
        <f t="shared" si="2"/>
        <v>3.472222222222222E-3</v>
      </c>
      <c r="U28">
        <f t="shared" si="11"/>
        <v>267</v>
      </c>
      <c r="V28" s="9">
        <f t="shared" si="12"/>
        <v>1.5763888888889039</v>
      </c>
      <c r="W28" s="9">
        <v>3.472222222222222E-3</v>
      </c>
      <c r="Y28">
        <f t="shared" si="13"/>
        <v>315</v>
      </c>
      <c r="Z28" s="9">
        <f t="shared" si="25"/>
        <v>1.7430555555555753</v>
      </c>
      <c r="AA28" s="9">
        <v>3.472222222222222E-3</v>
      </c>
      <c r="AC28" s="10">
        <f t="shared" si="14"/>
        <v>363</v>
      </c>
      <c r="AD28" s="9">
        <f t="shared" si="15"/>
        <v>1.9097222222222467</v>
      </c>
      <c r="AE28" s="9">
        <v>3.472222222222222E-3</v>
      </c>
      <c r="AG28">
        <f t="shared" si="16"/>
        <v>411</v>
      </c>
      <c r="AH28" s="9">
        <f t="shared" si="17"/>
        <v>2.0763888888889181</v>
      </c>
      <c r="AI28" s="9">
        <v>3.472222222222222E-3</v>
      </c>
      <c r="AK28">
        <f t="shared" si="18"/>
        <v>459</v>
      </c>
      <c r="AL28" s="9">
        <f t="shared" si="19"/>
        <v>2.2430555555555896</v>
      </c>
      <c r="AM28" s="9">
        <v>3.472222222222222E-3</v>
      </c>
      <c r="AO28">
        <f t="shared" si="20"/>
        <v>507</v>
      </c>
      <c r="AP28" s="9">
        <f t="shared" si="21"/>
        <v>2.409722222222261</v>
      </c>
      <c r="AQ28" s="9">
        <v>3.472222222222222E-3</v>
      </c>
      <c r="AU28" s="9"/>
    </row>
    <row r="29" spans="1:47">
      <c r="A29">
        <f t="shared" si="22"/>
        <v>28</v>
      </c>
      <c r="B29" s="9">
        <f t="shared" si="23"/>
        <v>0.74652777777777746</v>
      </c>
      <c r="C29" s="9">
        <v>3.472222222222222E-3</v>
      </c>
      <c r="E29">
        <f t="shared" si="4"/>
        <v>76</v>
      </c>
      <c r="F29" s="9">
        <f t="shared" si="24"/>
        <v>0.91319444444444353</v>
      </c>
      <c r="G29" s="9">
        <f t="shared" si="3"/>
        <v>3.472222222222222E-3</v>
      </c>
      <c r="H29" s="9"/>
      <c r="I29" s="10">
        <f t="shared" si="5"/>
        <v>124</v>
      </c>
      <c r="J29" s="9">
        <f t="shared" si="6"/>
        <v>1.079861111111112</v>
      </c>
      <c r="K29" s="9">
        <f t="shared" si="0"/>
        <v>3.472222222222222E-3</v>
      </c>
      <c r="M29">
        <f t="shared" si="7"/>
        <v>172</v>
      </c>
      <c r="N29" s="9">
        <f t="shared" si="8"/>
        <v>1.2465277777777835</v>
      </c>
      <c r="O29" s="9">
        <v>3.472222222222222E-3</v>
      </c>
      <c r="Q29">
        <f t="shared" si="9"/>
        <v>220</v>
      </c>
      <c r="R29" s="9">
        <f t="shared" si="10"/>
        <v>1.4131944444444549</v>
      </c>
      <c r="S29" s="9">
        <f t="shared" si="2"/>
        <v>3.472222222222222E-3</v>
      </c>
      <c r="U29">
        <f t="shared" si="11"/>
        <v>268</v>
      </c>
      <c r="V29" s="9">
        <f t="shared" si="12"/>
        <v>1.5798611111111263</v>
      </c>
      <c r="W29" s="9">
        <v>3.472222222222222E-3</v>
      </c>
      <c r="Y29">
        <f t="shared" si="13"/>
        <v>316</v>
      </c>
      <c r="Z29" s="9">
        <f t="shared" si="25"/>
        <v>1.7465277777777977</v>
      </c>
      <c r="AA29" s="9">
        <v>3.472222222222222E-3</v>
      </c>
      <c r="AC29" s="10">
        <f t="shared" si="14"/>
        <v>364</v>
      </c>
      <c r="AD29" s="9">
        <f t="shared" si="15"/>
        <v>1.9131944444444691</v>
      </c>
      <c r="AE29" s="9">
        <v>3.472222222222222E-3</v>
      </c>
      <c r="AG29">
        <f t="shared" si="16"/>
        <v>412</v>
      </c>
      <c r="AH29" s="9">
        <f t="shared" si="17"/>
        <v>2.0798611111111405</v>
      </c>
      <c r="AI29" s="9">
        <v>3.472222222222222E-3</v>
      </c>
      <c r="AK29">
        <f t="shared" si="18"/>
        <v>460</v>
      </c>
      <c r="AL29" s="9">
        <f t="shared" si="19"/>
        <v>2.2465277777778119</v>
      </c>
      <c r="AM29" s="9">
        <v>3.472222222222222E-3</v>
      </c>
      <c r="AO29">
        <f t="shared" si="20"/>
        <v>508</v>
      </c>
      <c r="AP29" s="9">
        <f t="shared" si="21"/>
        <v>2.4131944444444833</v>
      </c>
      <c r="AQ29" s="9">
        <v>3.472222222222222E-3</v>
      </c>
      <c r="AU29" s="9"/>
    </row>
    <row r="30" spans="1:47">
      <c r="A30">
        <f t="shared" si="22"/>
        <v>29</v>
      </c>
      <c r="B30" s="9">
        <f t="shared" si="23"/>
        <v>0.74999999999999967</v>
      </c>
      <c r="C30" s="9">
        <v>3.472222222222222E-3</v>
      </c>
      <c r="E30">
        <f t="shared" si="4"/>
        <v>77</v>
      </c>
      <c r="F30" s="9">
        <f t="shared" si="24"/>
        <v>0.91666666666666574</v>
      </c>
      <c r="G30" s="9">
        <f t="shared" si="3"/>
        <v>3.472222222222222E-3</v>
      </c>
      <c r="H30" s="9"/>
      <c r="I30" s="10">
        <f t="shared" si="5"/>
        <v>125</v>
      </c>
      <c r="J30" s="9">
        <f t="shared" si="6"/>
        <v>1.0833333333333344</v>
      </c>
      <c r="K30" s="9">
        <f t="shared" si="0"/>
        <v>3.472222222222222E-3</v>
      </c>
      <c r="M30">
        <f t="shared" si="7"/>
        <v>173</v>
      </c>
      <c r="N30" s="9">
        <f t="shared" si="8"/>
        <v>1.2500000000000058</v>
      </c>
      <c r="O30" s="9">
        <v>3.472222222222222E-3</v>
      </c>
      <c r="Q30">
        <f t="shared" si="9"/>
        <v>221</v>
      </c>
      <c r="R30" s="9">
        <f t="shared" si="10"/>
        <v>1.4166666666666772</v>
      </c>
      <c r="S30" s="9">
        <f t="shared" si="2"/>
        <v>3.472222222222222E-3</v>
      </c>
      <c r="U30">
        <f t="shared" si="11"/>
        <v>269</v>
      </c>
      <c r="V30" s="9">
        <f t="shared" si="12"/>
        <v>1.5833333333333486</v>
      </c>
      <c r="W30" s="9">
        <v>3.472222222222222E-3</v>
      </c>
      <c r="Y30">
        <f t="shared" si="13"/>
        <v>317</v>
      </c>
      <c r="Z30" s="9">
        <f t="shared" si="25"/>
        <v>1.75000000000002</v>
      </c>
      <c r="AA30" s="9">
        <v>3.472222222222222E-3</v>
      </c>
      <c r="AC30" s="10">
        <f t="shared" si="14"/>
        <v>365</v>
      </c>
      <c r="AD30" s="9">
        <f t="shared" si="15"/>
        <v>1.9166666666666914</v>
      </c>
      <c r="AE30" s="9">
        <v>3.472222222222222E-3</v>
      </c>
      <c r="AG30">
        <f t="shared" si="16"/>
        <v>413</v>
      </c>
      <c r="AH30" s="9">
        <f t="shared" si="17"/>
        <v>2.0833333333333628</v>
      </c>
      <c r="AI30" s="9">
        <v>3.472222222222222E-3</v>
      </c>
      <c r="AK30">
        <f t="shared" si="18"/>
        <v>461</v>
      </c>
      <c r="AL30" s="9">
        <f t="shared" si="19"/>
        <v>2.2500000000000342</v>
      </c>
      <c r="AM30" s="9">
        <v>3.472222222222222E-3</v>
      </c>
      <c r="AO30">
        <f t="shared" si="20"/>
        <v>509</v>
      </c>
      <c r="AP30" s="9">
        <f t="shared" si="21"/>
        <v>2.4166666666667056</v>
      </c>
      <c r="AQ30" s="9">
        <v>3.472222222222222E-3</v>
      </c>
      <c r="AU30" s="9"/>
    </row>
    <row r="31" spans="1:47">
      <c r="A31">
        <f t="shared" si="22"/>
        <v>30</v>
      </c>
      <c r="B31" s="9">
        <f t="shared" si="23"/>
        <v>0.75347222222222188</v>
      </c>
      <c r="C31" s="9">
        <v>3.472222222222222E-3</v>
      </c>
      <c r="E31">
        <f t="shared" si="4"/>
        <v>78</v>
      </c>
      <c r="F31" s="9">
        <f t="shared" si="24"/>
        <v>0.92013888888888795</v>
      </c>
      <c r="G31" s="9">
        <f t="shared" si="3"/>
        <v>3.472222222222222E-3</v>
      </c>
      <c r="H31" s="9"/>
      <c r="I31" s="10">
        <f t="shared" si="5"/>
        <v>126</v>
      </c>
      <c r="J31" s="9">
        <f t="shared" si="6"/>
        <v>1.0868055555555567</v>
      </c>
      <c r="K31" s="9">
        <f t="shared" si="0"/>
        <v>3.472222222222222E-3</v>
      </c>
      <c r="M31">
        <f t="shared" si="7"/>
        <v>174</v>
      </c>
      <c r="N31" s="9">
        <f t="shared" si="8"/>
        <v>1.2534722222222281</v>
      </c>
      <c r="O31" s="9">
        <v>3.472222222222222E-3</v>
      </c>
      <c r="Q31">
        <f t="shared" si="9"/>
        <v>222</v>
      </c>
      <c r="R31" s="9">
        <f t="shared" si="10"/>
        <v>1.4201388888888995</v>
      </c>
      <c r="S31" s="9">
        <f t="shared" si="2"/>
        <v>3.472222222222222E-3</v>
      </c>
      <c r="U31">
        <f t="shared" si="11"/>
        <v>270</v>
      </c>
      <c r="V31" s="9">
        <f t="shared" si="12"/>
        <v>1.5868055555555709</v>
      </c>
      <c r="W31" s="9">
        <v>3.472222222222222E-3</v>
      </c>
      <c r="Y31">
        <f t="shared" si="13"/>
        <v>318</v>
      </c>
      <c r="Z31" s="9">
        <f t="shared" si="25"/>
        <v>1.7534722222222423</v>
      </c>
      <c r="AA31" s="9">
        <v>3.472222222222222E-3</v>
      </c>
      <c r="AC31" s="10">
        <f t="shared" si="14"/>
        <v>366</v>
      </c>
      <c r="AD31" s="9">
        <f t="shared" si="15"/>
        <v>1.9201388888889137</v>
      </c>
      <c r="AE31" s="9">
        <v>3.472222222222222E-3</v>
      </c>
      <c r="AG31">
        <f t="shared" si="16"/>
        <v>414</v>
      </c>
      <c r="AH31" s="9">
        <f t="shared" si="17"/>
        <v>2.0868055555555851</v>
      </c>
      <c r="AI31" s="9">
        <v>3.472222222222222E-3</v>
      </c>
      <c r="AK31">
        <f t="shared" si="18"/>
        <v>462</v>
      </c>
      <c r="AL31" s="9">
        <f t="shared" si="19"/>
        <v>2.2534722222222565</v>
      </c>
      <c r="AM31" s="9">
        <v>3.472222222222222E-3</v>
      </c>
      <c r="AO31">
        <f t="shared" si="20"/>
        <v>510</v>
      </c>
      <c r="AP31" s="9">
        <f t="shared" si="21"/>
        <v>2.4201388888889279</v>
      </c>
      <c r="AQ31" s="9">
        <v>3.472222222222222E-3</v>
      </c>
      <c r="AU31" s="9"/>
    </row>
    <row r="32" spans="1:47">
      <c r="A32">
        <f t="shared" si="22"/>
        <v>31</v>
      </c>
      <c r="B32" s="9">
        <f t="shared" si="23"/>
        <v>0.75694444444444409</v>
      </c>
      <c r="C32" s="9">
        <v>3.472222222222222E-3</v>
      </c>
      <c r="E32">
        <f t="shared" si="4"/>
        <v>79</v>
      </c>
      <c r="F32" s="9">
        <f t="shared" si="24"/>
        <v>0.92361111111111016</v>
      </c>
      <c r="G32" s="9">
        <f t="shared" si="3"/>
        <v>3.472222222222222E-3</v>
      </c>
      <c r="H32" s="9"/>
      <c r="I32" s="10">
        <f t="shared" si="5"/>
        <v>127</v>
      </c>
      <c r="J32" s="9">
        <f t="shared" si="6"/>
        <v>1.090277777777779</v>
      </c>
      <c r="K32" s="9">
        <f t="shared" si="0"/>
        <v>3.472222222222222E-3</v>
      </c>
      <c r="M32">
        <f t="shared" si="7"/>
        <v>175</v>
      </c>
      <c r="N32" s="9">
        <f t="shared" si="8"/>
        <v>1.2569444444444504</v>
      </c>
      <c r="O32" s="9">
        <v>3.472222222222222E-3</v>
      </c>
      <c r="Q32">
        <f t="shared" si="9"/>
        <v>223</v>
      </c>
      <c r="R32" s="9">
        <f t="shared" si="10"/>
        <v>1.4236111111111218</v>
      </c>
      <c r="S32" s="9">
        <f t="shared" si="2"/>
        <v>3.472222222222222E-3</v>
      </c>
      <c r="U32">
        <f t="shared" si="11"/>
        <v>271</v>
      </c>
      <c r="V32" s="9">
        <f t="shared" si="12"/>
        <v>1.5902777777777932</v>
      </c>
      <c r="W32" s="9">
        <v>3.472222222222222E-3</v>
      </c>
      <c r="Y32">
        <f t="shared" si="13"/>
        <v>319</v>
      </c>
      <c r="Z32" s="9">
        <f t="shared" si="25"/>
        <v>1.7569444444444646</v>
      </c>
      <c r="AA32" s="9">
        <v>3.472222222222222E-3</v>
      </c>
      <c r="AC32" s="10">
        <f t="shared" si="14"/>
        <v>367</v>
      </c>
      <c r="AD32" s="9">
        <f t="shared" si="15"/>
        <v>1.923611111111136</v>
      </c>
      <c r="AE32" s="9">
        <v>3.472222222222222E-3</v>
      </c>
      <c r="AG32">
        <f t="shared" si="16"/>
        <v>415</v>
      </c>
      <c r="AH32" s="9">
        <f t="shared" si="17"/>
        <v>2.0902777777778074</v>
      </c>
      <c r="AI32" s="9">
        <v>3.472222222222222E-3</v>
      </c>
      <c r="AK32">
        <f t="shared" si="18"/>
        <v>463</v>
      </c>
      <c r="AL32" s="9">
        <f t="shared" si="19"/>
        <v>2.2569444444444788</v>
      </c>
      <c r="AM32" s="9">
        <v>3.472222222222222E-3</v>
      </c>
      <c r="AO32">
        <f t="shared" si="20"/>
        <v>511</v>
      </c>
      <c r="AP32" s="9">
        <f t="shared" si="21"/>
        <v>2.4236111111111502</v>
      </c>
      <c r="AQ32" s="9">
        <v>3.472222222222222E-3</v>
      </c>
      <c r="AU32" s="9"/>
    </row>
    <row r="33" spans="1:48">
      <c r="A33">
        <f t="shared" si="22"/>
        <v>32</v>
      </c>
      <c r="B33" s="9">
        <f t="shared" si="23"/>
        <v>0.7604166666666663</v>
      </c>
      <c r="C33" s="9">
        <v>3.472222222222222E-3</v>
      </c>
      <c r="E33">
        <f t="shared" si="4"/>
        <v>80</v>
      </c>
      <c r="F33" s="9">
        <f t="shared" si="24"/>
        <v>0.92708333333333237</v>
      </c>
      <c r="G33" s="9">
        <f t="shared" si="3"/>
        <v>3.472222222222222E-3</v>
      </c>
      <c r="H33" s="9"/>
      <c r="I33" s="10">
        <f t="shared" si="5"/>
        <v>128</v>
      </c>
      <c r="J33" s="9">
        <f t="shared" si="6"/>
        <v>1.0937500000000013</v>
      </c>
      <c r="K33" s="9">
        <f t="shared" si="0"/>
        <v>3.472222222222222E-3</v>
      </c>
      <c r="M33">
        <f t="shared" si="7"/>
        <v>176</v>
      </c>
      <c r="N33" s="9">
        <f t="shared" si="8"/>
        <v>1.2604166666666727</v>
      </c>
      <c r="O33" s="9">
        <v>3.472222222222222E-3</v>
      </c>
      <c r="Q33">
        <f t="shared" si="9"/>
        <v>224</v>
      </c>
      <c r="R33" s="9">
        <f t="shared" si="10"/>
        <v>1.4270833333333441</v>
      </c>
      <c r="S33" s="9">
        <f t="shared" si="2"/>
        <v>3.472222222222222E-3</v>
      </c>
      <c r="U33">
        <f t="shared" si="11"/>
        <v>272</v>
      </c>
      <c r="V33" s="9">
        <f t="shared" si="12"/>
        <v>1.5937500000000155</v>
      </c>
      <c r="W33" s="9">
        <v>3.472222222222222E-3</v>
      </c>
      <c r="Y33">
        <f t="shared" si="13"/>
        <v>320</v>
      </c>
      <c r="Z33" s="9">
        <f t="shared" si="25"/>
        <v>1.7604166666666869</v>
      </c>
      <c r="AA33" s="9">
        <v>3.472222222222222E-3</v>
      </c>
      <c r="AC33" s="10">
        <f t="shared" si="14"/>
        <v>368</v>
      </c>
      <c r="AD33" s="9">
        <f t="shared" si="15"/>
        <v>1.9270833333333584</v>
      </c>
      <c r="AE33" s="9">
        <v>3.472222222222222E-3</v>
      </c>
      <c r="AG33">
        <f t="shared" si="16"/>
        <v>416</v>
      </c>
      <c r="AH33" s="9">
        <f t="shared" si="17"/>
        <v>2.0937500000000298</v>
      </c>
      <c r="AI33" s="9">
        <v>3.472222222222222E-3</v>
      </c>
      <c r="AK33">
        <f t="shared" si="18"/>
        <v>464</v>
      </c>
      <c r="AL33" s="9">
        <f t="shared" si="19"/>
        <v>2.2604166666667012</v>
      </c>
      <c r="AM33" s="9">
        <v>3.472222222222222E-3</v>
      </c>
      <c r="AO33">
        <f t="shared" si="20"/>
        <v>512</v>
      </c>
      <c r="AP33" s="9">
        <f t="shared" si="21"/>
        <v>2.4270833333333726</v>
      </c>
      <c r="AQ33" s="9">
        <v>3.472222222222222E-3</v>
      </c>
      <c r="AU33" s="9"/>
    </row>
    <row r="34" spans="1:48">
      <c r="A34">
        <f t="shared" si="22"/>
        <v>33</v>
      </c>
      <c r="B34" s="9">
        <f t="shared" si="23"/>
        <v>0.76388888888888851</v>
      </c>
      <c r="C34" s="9">
        <v>3.472222222222222E-3</v>
      </c>
      <c r="E34">
        <f t="shared" si="4"/>
        <v>81</v>
      </c>
      <c r="F34" s="9">
        <f t="shared" si="24"/>
        <v>0.93055555555555458</v>
      </c>
      <c r="G34" s="9">
        <f t="shared" si="3"/>
        <v>3.472222222222222E-3</v>
      </c>
      <c r="H34" s="9"/>
      <c r="I34" s="10">
        <f t="shared" si="5"/>
        <v>129</v>
      </c>
      <c r="J34" s="9">
        <f t="shared" si="6"/>
        <v>1.0972222222222237</v>
      </c>
      <c r="K34" s="9">
        <f t="shared" si="0"/>
        <v>3.472222222222222E-3</v>
      </c>
      <c r="M34">
        <f t="shared" si="7"/>
        <v>177</v>
      </c>
      <c r="N34" s="9">
        <f t="shared" si="8"/>
        <v>1.2638888888888951</v>
      </c>
      <c r="O34" s="9">
        <v>3.472222222222222E-3</v>
      </c>
      <c r="Q34">
        <f t="shared" si="9"/>
        <v>225</v>
      </c>
      <c r="R34" s="9">
        <f t="shared" si="10"/>
        <v>1.4305555555555665</v>
      </c>
      <c r="S34" s="9">
        <f t="shared" si="2"/>
        <v>3.472222222222222E-3</v>
      </c>
      <c r="U34">
        <f t="shared" si="11"/>
        <v>273</v>
      </c>
      <c r="V34" s="9">
        <f t="shared" si="12"/>
        <v>1.5972222222222379</v>
      </c>
      <c r="W34" s="9">
        <v>3.472222222222222E-3</v>
      </c>
      <c r="Y34">
        <f t="shared" si="13"/>
        <v>321</v>
      </c>
      <c r="Z34" s="9">
        <f t="shared" si="25"/>
        <v>1.7638888888889093</v>
      </c>
      <c r="AA34" s="9">
        <v>3.472222222222222E-3</v>
      </c>
      <c r="AC34" s="10">
        <f t="shared" si="14"/>
        <v>369</v>
      </c>
      <c r="AD34" s="9">
        <f t="shared" si="15"/>
        <v>1.9305555555555807</v>
      </c>
      <c r="AE34" s="9">
        <v>3.472222222222222E-3</v>
      </c>
      <c r="AG34">
        <f t="shared" si="16"/>
        <v>417</v>
      </c>
      <c r="AH34" s="9">
        <f t="shared" si="17"/>
        <v>2.0972222222222521</v>
      </c>
      <c r="AI34" s="9">
        <v>3.472222222222222E-3</v>
      </c>
      <c r="AK34">
        <f t="shared" si="18"/>
        <v>465</v>
      </c>
      <c r="AL34" s="9">
        <f t="shared" si="19"/>
        <v>2.2638888888889235</v>
      </c>
      <c r="AM34" s="9">
        <v>3.472222222222222E-3</v>
      </c>
      <c r="AO34">
        <f t="shared" si="20"/>
        <v>513</v>
      </c>
      <c r="AP34" s="9">
        <f t="shared" si="21"/>
        <v>2.4305555555555949</v>
      </c>
      <c r="AQ34" s="9">
        <v>3.472222222222222E-3</v>
      </c>
      <c r="AU34" s="9"/>
    </row>
    <row r="35" spans="1:48">
      <c r="A35">
        <f t="shared" si="22"/>
        <v>34</v>
      </c>
      <c r="B35" s="9">
        <f t="shared" si="23"/>
        <v>0.76736111111111072</v>
      </c>
      <c r="C35" s="9">
        <v>3.472222222222222E-3</v>
      </c>
      <c r="E35">
        <f t="shared" si="4"/>
        <v>82</v>
      </c>
      <c r="F35" s="9">
        <f t="shared" si="24"/>
        <v>0.93402777777777679</v>
      </c>
      <c r="G35" s="9">
        <f t="shared" si="3"/>
        <v>3.472222222222222E-3</v>
      </c>
      <c r="H35" s="9"/>
      <c r="I35" s="10">
        <f t="shared" si="5"/>
        <v>130</v>
      </c>
      <c r="J35" s="9">
        <f t="shared" si="6"/>
        <v>1.100694444444446</v>
      </c>
      <c r="K35" s="9">
        <f t="shared" si="0"/>
        <v>3.472222222222222E-3</v>
      </c>
      <c r="M35">
        <f t="shared" si="7"/>
        <v>178</v>
      </c>
      <c r="N35" s="9">
        <f t="shared" si="8"/>
        <v>1.2673611111111174</v>
      </c>
      <c r="O35" s="9">
        <v>3.472222222222222E-3</v>
      </c>
      <c r="Q35">
        <f t="shared" si="9"/>
        <v>226</v>
      </c>
      <c r="R35" s="9">
        <f t="shared" si="10"/>
        <v>1.4340277777777888</v>
      </c>
      <c r="S35" s="9">
        <f t="shared" si="2"/>
        <v>3.472222222222222E-3</v>
      </c>
      <c r="U35">
        <f t="shared" si="11"/>
        <v>274</v>
      </c>
      <c r="V35" s="9">
        <f t="shared" si="12"/>
        <v>1.6006944444444602</v>
      </c>
      <c r="W35" s="9">
        <v>3.472222222222222E-3</v>
      </c>
      <c r="Y35">
        <f t="shared" si="13"/>
        <v>322</v>
      </c>
      <c r="Z35" s="9">
        <f t="shared" si="25"/>
        <v>1.7673611111111316</v>
      </c>
      <c r="AA35" s="9">
        <v>3.472222222222222E-3</v>
      </c>
      <c r="AC35" s="10">
        <f t="shared" si="14"/>
        <v>370</v>
      </c>
      <c r="AD35" s="9">
        <f t="shared" si="15"/>
        <v>1.934027777777803</v>
      </c>
      <c r="AE35" s="9">
        <v>3.472222222222222E-3</v>
      </c>
      <c r="AG35">
        <f t="shared" si="16"/>
        <v>418</v>
      </c>
      <c r="AH35" s="9">
        <f t="shared" si="17"/>
        <v>2.1006944444444744</v>
      </c>
      <c r="AI35" s="9">
        <v>3.472222222222222E-3</v>
      </c>
      <c r="AK35">
        <f t="shared" si="18"/>
        <v>466</v>
      </c>
      <c r="AL35" s="9">
        <f t="shared" si="19"/>
        <v>2.2673611111111458</v>
      </c>
      <c r="AM35" s="9">
        <v>3.472222222222222E-3</v>
      </c>
      <c r="AO35">
        <f t="shared" si="20"/>
        <v>514</v>
      </c>
      <c r="AP35" s="9">
        <f t="shared" si="21"/>
        <v>2.4340277777778172</v>
      </c>
      <c r="AQ35" s="9">
        <v>3.472222222222222E-3</v>
      </c>
      <c r="AU35" s="9"/>
    </row>
    <row r="36" spans="1:48">
      <c r="A36">
        <f t="shared" si="22"/>
        <v>35</v>
      </c>
      <c r="B36" s="9">
        <f t="shared" si="23"/>
        <v>0.77083333333333293</v>
      </c>
      <c r="C36" s="9">
        <v>3.472222222222222E-3</v>
      </c>
      <c r="E36">
        <f t="shared" si="4"/>
        <v>83</v>
      </c>
      <c r="F36" s="9">
        <f t="shared" si="24"/>
        <v>0.937499999999999</v>
      </c>
      <c r="G36" s="9">
        <f t="shared" si="3"/>
        <v>3.472222222222222E-3</v>
      </c>
      <c r="H36" s="9"/>
      <c r="I36" s="10">
        <f t="shared" si="5"/>
        <v>131</v>
      </c>
      <c r="J36" s="9">
        <f t="shared" si="6"/>
        <v>1.1041666666666683</v>
      </c>
      <c r="K36" s="9">
        <f t="shared" si="0"/>
        <v>3.472222222222222E-3</v>
      </c>
      <c r="M36">
        <f t="shared" si="7"/>
        <v>179</v>
      </c>
      <c r="N36" s="9">
        <f t="shared" si="8"/>
        <v>1.2708333333333397</v>
      </c>
      <c r="O36" s="9">
        <v>3.472222222222222E-3</v>
      </c>
      <c r="Q36">
        <f t="shared" si="9"/>
        <v>227</v>
      </c>
      <c r="R36" s="9">
        <f t="shared" si="10"/>
        <v>1.4375000000000111</v>
      </c>
      <c r="S36" s="9">
        <f t="shared" si="2"/>
        <v>3.472222222222222E-3</v>
      </c>
      <c r="U36">
        <f t="shared" si="11"/>
        <v>275</v>
      </c>
      <c r="V36" s="9">
        <f t="shared" si="12"/>
        <v>1.6041666666666825</v>
      </c>
      <c r="W36" s="9">
        <v>3.472222222222222E-3</v>
      </c>
      <c r="Y36">
        <f t="shared" si="13"/>
        <v>323</v>
      </c>
      <c r="Z36" s="9">
        <f t="shared" si="25"/>
        <v>1.7708333333333539</v>
      </c>
      <c r="AA36" s="9">
        <v>3.472222222222222E-3</v>
      </c>
      <c r="AC36" s="10">
        <f t="shared" si="14"/>
        <v>371</v>
      </c>
      <c r="AD36" s="9">
        <f t="shared" si="15"/>
        <v>1.9375000000000253</v>
      </c>
      <c r="AE36" s="9">
        <v>3.472222222222222E-3</v>
      </c>
      <c r="AG36">
        <f t="shared" si="16"/>
        <v>419</v>
      </c>
      <c r="AH36" s="9">
        <f t="shared" si="17"/>
        <v>2.1041666666666967</v>
      </c>
      <c r="AI36" s="9">
        <v>3.472222222222222E-3</v>
      </c>
      <c r="AK36">
        <f t="shared" si="18"/>
        <v>467</v>
      </c>
      <c r="AL36" s="9">
        <f t="shared" si="19"/>
        <v>2.2708333333333681</v>
      </c>
      <c r="AM36" s="9">
        <v>3.472222222222222E-3</v>
      </c>
      <c r="AO36">
        <f t="shared" si="20"/>
        <v>515</v>
      </c>
      <c r="AP36" s="9">
        <f t="shared" si="21"/>
        <v>2.4375000000000395</v>
      </c>
      <c r="AQ36" s="9">
        <v>3.472222222222222E-3</v>
      </c>
      <c r="AU36" s="9"/>
    </row>
    <row r="37" spans="1:48">
      <c r="A37">
        <f t="shared" si="22"/>
        <v>36</v>
      </c>
      <c r="B37" s="9">
        <f t="shared" si="23"/>
        <v>0.77430555555555514</v>
      </c>
      <c r="C37" s="9">
        <v>3.472222222222222E-3</v>
      </c>
      <c r="E37">
        <f t="shared" si="4"/>
        <v>84</v>
      </c>
      <c r="F37" s="9">
        <f t="shared" si="24"/>
        <v>0.94097222222222121</v>
      </c>
      <c r="G37" s="9">
        <f t="shared" si="3"/>
        <v>3.472222222222222E-3</v>
      </c>
      <c r="H37" s="9"/>
      <c r="I37" s="10">
        <f t="shared" si="5"/>
        <v>132</v>
      </c>
      <c r="J37" s="9">
        <f t="shared" si="6"/>
        <v>1.1076388888888906</v>
      </c>
      <c r="K37" s="9">
        <f t="shared" si="0"/>
        <v>3.472222222222222E-3</v>
      </c>
      <c r="M37">
        <f t="shared" si="7"/>
        <v>180</v>
      </c>
      <c r="N37" s="9">
        <f t="shared" si="8"/>
        <v>1.274305555555562</v>
      </c>
      <c r="O37" s="9">
        <v>3.472222222222222E-3</v>
      </c>
      <c r="Q37">
        <f t="shared" si="9"/>
        <v>228</v>
      </c>
      <c r="R37" s="9">
        <f t="shared" si="10"/>
        <v>1.4409722222222334</v>
      </c>
      <c r="S37" s="9">
        <f t="shared" si="2"/>
        <v>3.472222222222222E-3</v>
      </c>
      <c r="U37">
        <f t="shared" si="11"/>
        <v>276</v>
      </c>
      <c r="V37" s="9">
        <f t="shared" si="12"/>
        <v>1.6076388888889048</v>
      </c>
      <c r="W37" s="9">
        <v>3.472222222222222E-3</v>
      </c>
      <c r="Y37">
        <f t="shared" si="13"/>
        <v>324</v>
      </c>
      <c r="Z37" s="9">
        <f t="shared" si="25"/>
        <v>1.7743055555555762</v>
      </c>
      <c r="AA37" s="9">
        <v>3.472222222222222E-3</v>
      </c>
      <c r="AC37" s="10">
        <f t="shared" si="14"/>
        <v>372</v>
      </c>
      <c r="AD37" s="9">
        <f t="shared" si="15"/>
        <v>1.9409722222222476</v>
      </c>
      <c r="AE37" s="9">
        <v>3.472222222222222E-3</v>
      </c>
      <c r="AG37">
        <f t="shared" si="16"/>
        <v>420</v>
      </c>
      <c r="AH37" s="9">
        <f t="shared" si="17"/>
        <v>2.107638888888919</v>
      </c>
      <c r="AI37" s="9">
        <v>3.472222222222222E-3</v>
      </c>
      <c r="AK37">
        <f t="shared" si="18"/>
        <v>468</v>
      </c>
      <c r="AL37" s="9">
        <f t="shared" si="19"/>
        <v>2.2743055555555904</v>
      </c>
      <c r="AM37" s="9">
        <v>3.472222222222222E-3</v>
      </c>
      <c r="AO37">
        <f t="shared" si="20"/>
        <v>516</v>
      </c>
      <c r="AP37" s="9">
        <f t="shared" si="21"/>
        <v>2.4409722222222618</v>
      </c>
      <c r="AQ37" s="9">
        <v>3.472222222222222E-3</v>
      </c>
      <c r="AU37" s="9"/>
    </row>
    <row r="38" spans="1:48">
      <c r="A38">
        <f t="shared" si="22"/>
        <v>37</v>
      </c>
      <c r="B38" s="9">
        <f t="shared" si="23"/>
        <v>0.77777777777777735</v>
      </c>
      <c r="C38" s="9">
        <v>3.472222222222222E-3</v>
      </c>
      <c r="E38">
        <f t="shared" si="4"/>
        <v>85</v>
      </c>
      <c r="F38" s="9">
        <f t="shared" si="24"/>
        <v>0.94444444444444342</v>
      </c>
      <c r="G38" s="9">
        <f t="shared" si="3"/>
        <v>3.472222222222222E-3</v>
      </c>
      <c r="H38" s="9"/>
      <c r="I38" s="10">
        <f t="shared" si="5"/>
        <v>133</v>
      </c>
      <c r="J38" s="9">
        <f t="shared" si="6"/>
        <v>1.1111111111111129</v>
      </c>
      <c r="K38" s="9">
        <f t="shared" si="0"/>
        <v>3.472222222222222E-3</v>
      </c>
      <c r="M38">
        <f t="shared" si="7"/>
        <v>181</v>
      </c>
      <c r="N38" s="9">
        <f t="shared" si="8"/>
        <v>1.2777777777777843</v>
      </c>
      <c r="O38" s="9">
        <v>3.472222222222222E-3</v>
      </c>
      <c r="Q38">
        <f t="shared" si="9"/>
        <v>229</v>
      </c>
      <c r="R38" s="9">
        <f t="shared" si="10"/>
        <v>1.4444444444444557</v>
      </c>
      <c r="S38" s="9">
        <f t="shared" si="2"/>
        <v>3.472222222222222E-3</v>
      </c>
      <c r="U38">
        <f t="shared" si="11"/>
        <v>277</v>
      </c>
      <c r="V38" s="9">
        <f t="shared" si="12"/>
        <v>1.6111111111111271</v>
      </c>
      <c r="W38" s="9">
        <v>3.472222222222222E-3</v>
      </c>
      <c r="Y38">
        <f t="shared" si="13"/>
        <v>325</v>
      </c>
      <c r="Z38" s="9">
        <f t="shared" si="25"/>
        <v>1.7777777777777986</v>
      </c>
      <c r="AA38" s="9">
        <v>3.472222222222222E-3</v>
      </c>
      <c r="AC38" s="10">
        <f t="shared" si="14"/>
        <v>373</v>
      </c>
      <c r="AD38" s="9">
        <f t="shared" si="15"/>
        <v>1.94444444444447</v>
      </c>
      <c r="AE38" s="9">
        <v>3.472222222222222E-3</v>
      </c>
      <c r="AG38">
        <f t="shared" si="16"/>
        <v>421</v>
      </c>
      <c r="AH38" s="9">
        <f t="shared" si="17"/>
        <v>2.1111111111111414</v>
      </c>
      <c r="AI38" s="9">
        <v>3.472222222222222E-3</v>
      </c>
      <c r="AK38">
        <f t="shared" si="18"/>
        <v>469</v>
      </c>
      <c r="AL38" s="9">
        <f t="shared" si="19"/>
        <v>2.2777777777778128</v>
      </c>
      <c r="AM38" s="9">
        <v>3.472222222222222E-3</v>
      </c>
      <c r="AO38">
        <f t="shared" si="20"/>
        <v>517</v>
      </c>
      <c r="AP38" s="9">
        <f t="shared" si="21"/>
        <v>2.4444444444444842</v>
      </c>
      <c r="AQ38" s="9">
        <v>3.472222222222222E-3</v>
      </c>
      <c r="AU38" s="9"/>
    </row>
    <row r="39" spans="1:48">
      <c r="A39">
        <f t="shared" si="22"/>
        <v>38</v>
      </c>
      <c r="B39" s="9">
        <f t="shared" si="23"/>
        <v>0.78124999999999956</v>
      </c>
      <c r="C39" s="9">
        <v>3.472222222222222E-3</v>
      </c>
      <c r="E39">
        <f t="shared" si="4"/>
        <v>86</v>
      </c>
      <c r="F39" s="9">
        <f t="shared" si="24"/>
        <v>0.94791666666666563</v>
      </c>
      <c r="G39" s="9">
        <f t="shared" si="3"/>
        <v>3.472222222222222E-3</v>
      </c>
      <c r="H39" s="9"/>
      <c r="I39" s="10">
        <f t="shared" si="5"/>
        <v>134</v>
      </c>
      <c r="J39" s="9">
        <f t="shared" si="6"/>
        <v>1.1145833333333353</v>
      </c>
      <c r="K39" s="9">
        <f t="shared" si="0"/>
        <v>3.472222222222222E-3</v>
      </c>
      <c r="M39">
        <f t="shared" si="7"/>
        <v>182</v>
      </c>
      <c r="N39" s="9">
        <f t="shared" si="8"/>
        <v>1.2812500000000067</v>
      </c>
      <c r="O39" s="9">
        <v>3.472222222222222E-3</v>
      </c>
      <c r="Q39">
        <f t="shared" si="9"/>
        <v>230</v>
      </c>
      <c r="R39" s="9">
        <f t="shared" si="10"/>
        <v>1.4479166666666781</v>
      </c>
      <c r="S39" s="9">
        <f t="shared" si="2"/>
        <v>3.472222222222222E-3</v>
      </c>
      <c r="U39">
        <f t="shared" si="11"/>
        <v>278</v>
      </c>
      <c r="V39" s="9">
        <f t="shared" si="12"/>
        <v>1.6145833333333495</v>
      </c>
      <c r="W39" s="9">
        <v>3.472222222222222E-3</v>
      </c>
      <c r="Y39">
        <f t="shared" si="13"/>
        <v>326</v>
      </c>
      <c r="Z39" s="9">
        <f t="shared" si="25"/>
        <v>1.7812500000000209</v>
      </c>
      <c r="AA39" s="9">
        <v>3.472222222222222E-3</v>
      </c>
      <c r="AC39" s="10">
        <f t="shared" si="14"/>
        <v>374</v>
      </c>
      <c r="AD39" s="9">
        <f t="shared" si="15"/>
        <v>1.9479166666666923</v>
      </c>
      <c r="AE39" s="9">
        <v>3.472222222222222E-3</v>
      </c>
      <c r="AG39">
        <f t="shared" si="16"/>
        <v>422</v>
      </c>
      <c r="AH39" s="9">
        <f t="shared" si="17"/>
        <v>2.1145833333333637</v>
      </c>
      <c r="AI39" s="9">
        <v>3.472222222222222E-3</v>
      </c>
      <c r="AK39">
        <f t="shared" si="18"/>
        <v>470</v>
      </c>
      <c r="AL39" s="9">
        <f t="shared" si="19"/>
        <v>2.2812500000000351</v>
      </c>
      <c r="AM39" s="9">
        <v>3.472222222222222E-3</v>
      </c>
      <c r="AO39">
        <f t="shared" si="20"/>
        <v>518</v>
      </c>
      <c r="AP39" s="9">
        <f t="shared" si="21"/>
        <v>2.4479166666667065</v>
      </c>
      <c r="AQ39" s="9">
        <v>3.472222222222222E-3</v>
      </c>
      <c r="AU39" s="9"/>
    </row>
    <row r="40" spans="1:48">
      <c r="A40">
        <f t="shared" si="22"/>
        <v>39</v>
      </c>
      <c r="B40" s="9">
        <f t="shared" si="23"/>
        <v>0.78472222222222177</v>
      </c>
      <c r="C40" s="9">
        <v>3.472222222222222E-3</v>
      </c>
      <c r="E40">
        <f t="shared" si="4"/>
        <v>87</v>
      </c>
      <c r="F40" s="9">
        <f t="shared" si="24"/>
        <v>0.95138888888888784</v>
      </c>
      <c r="G40" s="9">
        <f t="shared" si="3"/>
        <v>3.472222222222222E-3</v>
      </c>
      <c r="H40" s="9"/>
      <c r="I40" s="10">
        <f t="shared" si="5"/>
        <v>135</v>
      </c>
      <c r="J40" s="9">
        <f t="shared" si="6"/>
        <v>1.1180555555555576</v>
      </c>
      <c r="K40" s="9">
        <f t="shared" si="0"/>
        <v>3.472222222222222E-3</v>
      </c>
      <c r="M40">
        <f t="shared" si="7"/>
        <v>183</v>
      </c>
      <c r="N40" s="9">
        <f t="shared" si="8"/>
        <v>1.284722222222229</v>
      </c>
      <c r="O40" s="9">
        <v>3.472222222222222E-3</v>
      </c>
      <c r="Q40">
        <f t="shared" si="9"/>
        <v>231</v>
      </c>
      <c r="R40" s="9">
        <f t="shared" si="10"/>
        <v>1.4513888888889004</v>
      </c>
      <c r="S40" s="9">
        <f t="shared" si="2"/>
        <v>3.472222222222222E-3</v>
      </c>
      <c r="U40">
        <f t="shared" si="11"/>
        <v>279</v>
      </c>
      <c r="V40" s="9">
        <f t="shared" si="12"/>
        <v>1.6180555555555718</v>
      </c>
      <c r="W40" s="9">
        <v>3.472222222222222E-3</v>
      </c>
      <c r="Y40">
        <f t="shared" si="13"/>
        <v>327</v>
      </c>
      <c r="Z40" s="9">
        <f t="shared" si="25"/>
        <v>1.7847222222222432</v>
      </c>
      <c r="AA40" s="9">
        <v>3.472222222222222E-3</v>
      </c>
      <c r="AC40" s="10">
        <f t="shared" si="14"/>
        <v>375</v>
      </c>
      <c r="AD40" s="9">
        <f t="shared" si="15"/>
        <v>1.9513888888889146</v>
      </c>
      <c r="AE40" s="9">
        <v>3.472222222222222E-3</v>
      </c>
      <c r="AG40">
        <f t="shared" si="16"/>
        <v>423</v>
      </c>
      <c r="AH40" s="9">
        <f t="shared" si="17"/>
        <v>2.118055555555586</v>
      </c>
      <c r="AI40" s="9">
        <v>3.472222222222222E-3</v>
      </c>
      <c r="AK40">
        <f t="shared" si="18"/>
        <v>471</v>
      </c>
      <c r="AL40" s="9">
        <f t="shared" si="19"/>
        <v>2.2847222222222574</v>
      </c>
      <c r="AM40" s="9">
        <v>3.472222222222222E-3</v>
      </c>
      <c r="AO40">
        <f t="shared" si="20"/>
        <v>519</v>
      </c>
      <c r="AP40" s="9">
        <f t="shared" si="21"/>
        <v>2.4513888888889288</v>
      </c>
      <c r="AQ40" s="9">
        <v>3.472222222222222E-3</v>
      </c>
      <c r="AU40" s="9"/>
    </row>
    <row r="41" spans="1:48">
      <c r="A41">
        <f t="shared" si="22"/>
        <v>40</v>
      </c>
      <c r="B41" s="9">
        <f t="shared" si="23"/>
        <v>0.78819444444444398</v>
      </c>
      <c r="C41" s="9">
        <v>3.472222222222222E-3</v>
      </c>
      <c r="E41">
        <f t="shared" si="4"/>
        <v>88</v>
      </c>
      <c r="F41" s="9">
        <f t="shared" si="24"/>
        <v>0.95486111111111005</v>
      </c>
      <c r="G41" s="9">
        <f t="shared" si="3"/>
        <v>3.472222222222222E-3</v>
      </c>
      <c r="H41" s="9"/>
      <c r="I41" s="10">
        <f t="shared" si="5"/>
        <v>136</v>
      </c>
      <c r="J41" s="9">
        <f t="shared" si="6"/>
        <v>1.1215277777777799</v>
      </c>
      <c r="K41" s="9">
        <f t="shared" si="0"/>
        <v>3.472222222222222E-3</v>
      </c>
      <c r="M41">
        <f t="shared" si="7"/>
        <v>184</v>
      </c>
      <c r="N41" s="9">
        <f t="shared" si="8"/>
        <v>1.2881944444444513</v>
      </c>
      <c r="O41" s="9">
        <v>3.472222222222222E-3</v>
      </c>
      <c r="Q41">
        <f t="shared" si="9"/>
        <v>232</v>
      </c>
      <c r="R41" s="9">
        <f t="shared" si="10"/>
        <v>1.4548611111111227</v>
      </c>
      <c r="S41" s="9">
        <f t="shared" si="2"/>
        <v>3.472222222222222E-3</v>
      </c>
      <c r="U41">
        <f t="shared" si="11"/>
        <v>280</v>
      </c>
      <c r="V41" s="9">
        <f t="shared" si="12"/>
        <v>1.6215277777777941</v>
      </c>
      <c r="W41" s="9">
        <v>3.472222222222222E-3</v>
      </c>
      <c r="Y41">
        <f t="shared" si="13"/>
        <v>328</v>
      </c>
      <c r="Z41" s="9">
        <f t="shared" si="25"/>
        <v>1.7881944444444655</v>
      </c>
      <c r="AA41" s="9">
        <v>3.472222222222222E-3</v>
      </c>
      <c r="AC41" s="10">
        <f t="shared" si="14"/>
        <v>376</v>
      </c>
      <c r="AD41" s="9">
        <f t="shared" si="15"/>
        <v>1.9548611111111369</v>
      </c>
      <c r="AE41" s="9">
        <v>3.472222222222222E-3</v>
      </c>
      <c r="AG41">
        <f t="shared" si="16"/>
        <v>424</v>
      </c>
      <c r="AH41" s="9">
        <f t="shared" si="17"/>
        <v>2.1215277777778083</v>
      </c>
      <c r="AI41" s="9">
        <v>3.472222222222222E-3</v>
      </c>
      <c r="AK41">
        <f t="shared" si="18"/>
        <v>472</v>
      </c>
      <c r="AL41" s="9">
        <f t="shared" si="19"/>
        <v>2.2881944444444797</v>
      </c>
      <c r="AM41" s="9">
        <v>3.472222222222222E-3</v>
      </c>
      <c r="AO41">
        <f t="shared" si="20"/>
        <v>520</v>
      </c>
      <c r="AP41" s="9">
        <f t="shared" si="21"/>
        <v>2.4548611111111511</v>
      </c>
      <c r="AQ41" s="9">
        <v>3.472222222222222E-3</v>
      </c>
      <c r="AU41" s="9"/>
    </row>
    <row r="42" spans="1:48">
      <c r="A42">
        <f t="shared" si="22"/>
        <v>41</v>
      </c>
      <c r="B42" s="9">
        <f t="shared" si="23"/>
        <v>0.79166666666666619</v>
      </c>
      <c r="C42" s="9">
        <v>3.472222222222222E-3</v>
      </c>
      <c r="E42">
        <f t="shared" si="4"/>
        <v>89</v>
      </c>
      <c r="F42" s="9">
        <f t="shared" si="24"/>
        <v>0.95833333333333226</v>
      </c>
      <c r="G42" s="9">
        <f t="shared" si="3"/>
        <v>3.472222222222222E-3</v>
      </c>
      <c r="H42" s="9"/>
      <c r="I42" s="10">
        <f t="shared" si="5"/>
        <v>137</v>
      </c>
      <c r="J42" s="9">
        <f t="shared" si="6"/>
        <v>1.1250000000000022</v>
      </c>
      <c r="K42" s="9">
        <f t="shared" si="0"/>
        <v>3.472222222222222E-3</v>
      </c>
      <c r="M42">
        <f t="shared" si="7"/>
        <v>185</v>
      </c>
      <c r="N42" s="9">
        <f t="shared" si="8"/>
        <v>1.2916666666666736</v>
      </c>
      <c r="O42" s="9">
        <v>3.472222222222222E-3</v>
      </c>
      <c r="Q42">
        <f t="shared" si="9"/>
        <v>233</v>
      </c>
      <c r="R42" s="9">
        <f t="shared" si="10"/>
        <v>1.458333333333345</v>
      </c>
      <c r="S42" s="9">
        <f t="shared" si="2"/>
        <v>3.472222222222222E-3</v>
      </c>
      <c r="U42">
        <f t="shared" si="11"/>
        <v>281</v>
      </c>
      <c r="V42" s="9">
        <f t="shared" si="12"/>
        <v>1.6250000000000164</v>
      </c>
      <c r="W42" s="9">
        <v>3.472222222222222E-3</v>
      </c>
      <c r="Y42">
        <f t="shared" si="13"/>
        <v>329</v>
      </c>
      <c r="Z42" s="9">
        <f t="shared" si="25"/>
        <v>1.7916666666666878</v>
      </c>
      <c r="AA42" s="9">
        <v>3.472222222222222E-3</v>
      </c>
      <c r="AC42" s="10">
        <f t="shared" si="14"/>
        <v>377</v>
      </c>
      <c r="AD42" s="9">
        <f t="shared" si="15"/>
        <v>1.9583333333333592</v>
      </c>
      <c r="AE42" s="9">
        <v>3.472222222222222E-3</v>
      </c>
      <c r="AG42">
        <f t="shared" si="16"/>
        <v>425</v>
      </c>
      <c r="AH42" s="9">
        <f t="shared" si="17"/>
        <v>2.1250000000000306</v>
      </c>
      <c r="AI42" s="9">
        <v>3.472222222222222E-3</v>
      </c>
      <c r="AK42">
        <f t="shared" si="18"/>
        <v>473</v>
      </c>
      <c r="AL42" s="9">
        <f t="shared" si="19"/>
        <v>2.291666666666702</v>
      </c>
      <c r="AM42" s="9">
        <v>3.472222222222222E-3</v>
      </c>
      <c r="AO42">
        <f t="shared" si="20"/>
        <v>521</v>
      </c>
      <c r="AP42" s="9">
        <f t="shared" si="21"/>
        <v>2.4583333333333734</v>
      </c>
      <c r="AQ42" s="9">
        <v>3.472222222222222E-3</v>
      </c>
      <c r="AU42" s="9"/>
    </row>
    <row r="43" spans="1:48">
      <c r="A43">
        <f t="shared" si="22"/>
        <v>42</v>
      </c>
      <c r="B43" s="9">
        <f t="shared" si="23"/>
        <v>0.7951388888888884</v>
      </c>
      <c r="C43" s="9">
        <v>3.472222222222222E-3</v>
      </c>
      <c r="E43">
        <f t="shared" si="4"/>
        <v>90</v>
      </c>
      <c r="F43" s="9">
        <f t="shared" si="24"/>
        <v>0.96180555555555447</v>
      </c>
      <c r="G43" s="9">
        <f t="shared" si="3"/>
        <v>3.472222222222222E-3</v>
      </c>
      <c r="H43" s="9"/>
      <c r="I43" s="10">
        <f t="shared" si="5"/>
        <v>138</v>
      </c>
      <c r="J43" s="9">
        <f t="shared" si="6"/>
        <v>1.1284722222222245</v>
      </c>
      <c r="K43" s="9">
        <f t="shared" si="0"/>
        <v>3.472222222222222E-3</v>
      </c>
      <c r="M43">
        <f t="shared" si="7"/>
        <v>186</v>
      </c>
      <c r="N43" s="9">
        <f t="shared" si="8"/>
        <v>1.2951388888888959</v>
      </c>
      <c r="O43" s="9">
        <v>3.472222222222222E-3</v>
      </c>
      <c r="Q43">
        <f t="shared" si="9"/>
        <v>234</v>
      </c>
      <c r="R43" s="9">
        <f t="shared" si="10"/>
        <v>1.4618055555555673</v>
      </c>
      <c r="S43" s="9">
        <f t="shared" si="2"/>
        <v>3.472222222222222E-3</v>
      </c>
      <c r="U43">
        <f t="shared" si="11"/>
        <v>282</v>
      </c>
      <c r="V43" s="9">
        <f t="shared" si="12"/>
        <v>1.6284722222222388</v>
      </c>
      <c r="W43" s="9">
        <v>3.472222222222222E-3</v>
      </c>
      <c r="Y43">
        <f t="shared" si="13"/>
        <v>330</v>
      </c>
      <c r="Z43" s="9">
        <f t="shared" si="25"/>
        <v>1.7951388888889102</v>
      </c>
      <c r="AA43" s="9">
        <v>3.472222222222222E-3</v>
      </c>
      <c r="AC43" s="10">
        <f t="shared" si="14"/>
        <v>378</v>
      </c>
      <c r="AD43" s="9">
        <f t="shared" si="15"/>
        <v>1.9618055555555816</v>
      </c>
      <c r="AE43" s="9">
        <v>3.472222222222222E-3</v>
      </c>
      <c r="AG43">
        <f t="shared" si="16"/>
        <v>426</v>
      </c>
      <c r="AH43" s="9">
        <f t="shared" si="17"/>
        <v>2.128472222222253</v>
      </c>
      <c r="AI43" s="9">
        <v>3.472222222222222E-3</v>
      </c>
      <c r="AK43">
        <f t="shared" si="18"/>
        <v>474</v>
      </c>
      <c r="AL43" s="9">
        <f t="shared" si="19"/>
        <v>2.2951388888889244</v>
      </c>
      <c r="AM43" s="9">
        <v>3.472222222222222E-3</v>
      </c>
      <c r="AO43">
        <f t="shared" si="20"/>
        <v>522</v>
      </c>
      <c r="AP43" s="9">
        <f t="shared" si="21"/>
        <v>2.4618055555555958</v>
      </c>
      <c r="AQ43" s="9">
        <v>3.472222222222222E-3</v>
      </c>
      <c r="AU43" s="9"/>
    </row>
    <row r="44" spans="1:48">
      <c r="A44">
        <f t="shared" si="22"/>
        <v>43</v>
      </c>
      <c r="B44" s="9">
        <f t="shared" si="23"/>
        <v>0.79861111111111061</v>
      </c>
      <c r="C44" s="9">
        <v>3.472222222222222E-3</v>
      </c>
      <c r="E44">
        <f t="shared" si="4"/>
        <v>91</v>
      </c>
      <c r="F44" s="9">
        <f t="shared" si="24"/>
        <v>0.96527777777777668</v>
      </c>
      <c r="G44" s="9">
        <f t="shared" si="3"/>
        <v>3.472222222222222E-3</v>
      </c>
      <c r="H44" s="9"/>
      <c r="I44" s="10">
        <f t="shared" si="5"/>
        <v>139</v>
      </c>
      <c r="J44" s="9">
        <f t="shared" si="6"/>
        <v>1.1319444444444469</v>
      </c>
      <c r="K44" s="9">
        <f t="shared" si="0"/>
        <v>3.472222222222222E-3</v>
      </c>
      <c r="M44">
        <f t="shared" si="7"/>
        <v>187</v>
      </c>
      <c r="N44" s="9">
        <f t="shared" si="8"/>
        <v>1.2986111111111183</v>
      </c>
      <c r="O44" s="9">
        <v>3.472222222222222E-3</v>
      </c>
      <c r="Q44">
        <f t="shared" si="9"/>
        <v>235</v>
      </c>
      <c r="R44" s="9">
        <f t="shared" si="10"/>
        <v>1.4652777777777897</v>
      </c>
      <c r="S44" s="9">
        <f t="shared" si="2"/>
        <v>3.472222222222222E-3</v>
      </c>
      <c r="U44">
        <f t="shared" si="11"/>
        <v>283</v>
      </c>
      <c r="V44" s="9">
        <f t="shared" si="12"/>
        <v>1.6319444444444611</v>
      </c>
      <c r="W44" s="9">
        <v>3.472222222222222E-3</v>
      </c>
      <c r="Y44">
        <f t="shared" si="13"/>
        <v>331</v>
      </c>
      <c r="Z44" s="9">
        <f t="shared" si="25"/>
        <v>1.7986111111111325</v>
      </c>
      <c r="AA44" s="9">
        <v>3.472222222222222E-3</v>
      </c>
      <c r="AC44" s="10">
        <f t="shared" si="14"/>
        <v>379</v>
      </c>
      <c r="AD44" s="9">
        <f t="shared" si="15"/>
        <v>1.9652777777778039</v>
      </c>
      <c r="AE44" s="9">
        <v>3.472222222222222E-3</v>
      </c>
      <c r="AG44">
        <f t="shared" si="16"/>
        <v>427</v>
      </c>
      <c r="AH44" s="9">
        <f t="shared" si="17"/>
        <v>2.1319444444444753</v>
      </c>
      <c r="AI44" s="9">
        <v>3.472222222222222E-3</v>
      </c>
      <c r="AK44">
        <f t="shared" si="18"/>
        <v>475</v>
      </c>
      <c r="AL44" s="9">
        <f t="shared" si="19"/>
        <v>2.2986111111111467</v>
      </c>
      <c r="AM44" s="9">
        <v>3.472222222222222E-3</v>
      </c>
      <c r="AO44">
        <f t="shared" si="20"/>
        <v>523</v>
      </c>
      <c r="AP44" s="9">
        <f t="shared" si="21"/>
        <v>2.4652777777778181</v>
      </c>
      <c r="AQ44" s="9">
        <v>3.472222222222222E-3</v>
      </c>
      <c r="AU44" s="9"/>
    </row>
    <row r="45" spans="1:48">
      <c r="A45">
        <f t="shared" si="22"/>
        <v>44</v>
      </c>
      <c r="B45" s="9">
        <f t="shared" si="23"/>
        <v>0.80208333333333282</v>
      </c>
      <c r="C45" s="9">
        <v>3.472222222222222E-3</v>
      </c>
      <c r="E45">
        <f t="shared" si="4"/>
        <v>92</v>
      </c>
      <c r="F45" s="9">
        <f t="shared" si="24"/>
        <v>0.96874999999999889</v>
      </c>
      <c r="G45" s="9">
        <f t="shared" si="3"/>
        <v>3.472222222222222E-3</v>
      </c>
      <c r="H45" s="9"/>
      <c r="I45" s="10">
        <f t="shared" si="5"/>
        <v>140</v>
      </c>
      <c r="J45" s="9">
        <f t="shared" si="6"/>
        <v>1.1354166666666692</v>
      </c>
      <c r="K45" s="9">
        <f t="shared" si="0"/>
        <v>3.472222222222222E-3</v>
      </c>
      <c r="M45">
        <f t="shared" si="7"/>
        <v>188</v>
      </c>
      <c r="N45" s="9">
        <f t="shared" si="8"/>
        <v>1.3020833333333406</v>
      </c>
      <c r="O45" s="9">
        <v>3.472222222222222E-3</v>
      </c>
      <c r="Q45">
        <f t="shared" si="9"/>
        <v>236</v>
      </c>
      <c r="R45" s="9">
        <f t="shared" si="10"/>
        <v>1.468750000000012</v>
      </c>
      <c r="S45" s="9">
        <f t="shared" si="2"/>
        <v>3.472222222222222E-3</v>
      </c>
      <c r="U45">
        <f t="shared" si="11"/>
        <v>284</v>
      </c>
      <c r="V45" s="9">
        <f t="shared" si="12"/>
        <v>1.6354166666666834</v>
      </c>
      <c r="W45" s="9">
        <v>3.472222222222222E-3</v>
      </c>
      <c r="Y45">
        <f t="shared" si="13"/>
        <v>332</v>
      </c>
      <c r="Z45" s="9">
        <f t="shared" si="25"/>
        <v>1.8020833333333548</v>
      </c>
      <c r="AA45" s="9">
        <v>3.472222222222222E-3</v>
      </c>
      <c r="AC45" s="10">
        <f t="shared" si="14"/>
        <v>380</v>
      </c>
      <c r="AD45" s="9">
        <f t="shared" si="15"/>
        <v>1.9687500000000262</v>
      </c>
      <c r="AE45" s="9">
        <v>3.472222222222222E-3</v>
      </c>
      <c r="AG45">
        <f t="shared" si="16"/>
        <v>428</v>
      </c>
      <c r="AH45" s="9">
        <f t="shared" si="17"/>
        <v>2.1354166666666976</v>
      </c>
      <c r="AI45" s="9">
        <v>3.472222222222222E-3</v>
      </c>
      <c r="AK45">
        <f t="shared" si="18"/>
        <v>476</v>
      </c>
      <c r="AL45" s="9">
        <f t="shared" si="19"/>
        <v>2.302083333333369</v>
      </c>
      <c r="AM45" s="9">
        <v>3.472222222222222E-3</v>
      </c>
      <c r="AO45">
        <f t="shared" si="20"/>
        <v>524</v>
      </c>
      <c r="AP45" s="9">
        <f t="shared" si="21"/>
        <v>2.4687500000000404</v>
      </c>
      <c r="AQ45" s="9">
        <v>3.472222222222222E-3</v>
      </c>
      <c r="AU45" s="9"/>
    </row>
    <row r="46" spans="1:48">
      <c r="A46">
        <f t="shared" si="22"/>
        <v>45</v>
      </c>
      <c r="B46" s="9">
        <f t="shared" si="23"/>
        <v>0.80555555555555503</v>
      </c>
      <c r="C46" s="9">
        <v>3.472222222222222E-3</v>
      </c>
      <c r="E46">
        <f t="shared" si="4"/>
        <v>93</v>
      </c>
      <c r="F46" s="9">
        <f t="shared" si="24"/>
        <v>0.9722222222222211</v>
      </c>
      <c r="G46" s="9">
        <f t="shared" si="3"/>
        <v>3.472222222222222E-3</v>
      </c>
      <c r="H46" s="9"/>
      <c r="I46" s="10">
        <f t="shared" si="5"/>
        <v>141</v>
      </c>
      <c r="J46" s="9">
        <f t="shared" si="6"/>
        <v>1.1388888888888915</v>
      </c>
      <c r="K46" s="9">
        <f t="shared" si="0"/>
        <v>3.472222222222222E-3</v>
      </c>
      <c r="M46">
        <f t="shared" si="7"/>
        <v>189</v>
      </c>
      <c r="N46" s="9">
        <f t="shared" si="8"/>
        <v>1.3055555555555629</v>
      </c>
      <c r="O46" s="9">
        <v>3.472222222222222E-3</v>
      </c>
      <c r="Q46">
        <f t="shared" si="9"/>
        <v>237</v>
      </c>
      <c r="R46" s="9">
        <f t="shared" si="10"/>
        <v>1.4722222222222343</v>
      </c>
      <c r="S46" s="9">
        <f t="shared" si="2"/>
        <v>3.472222222222222E-3</v>
      </c>
      <c r="U46">
        <f t="shared" si="11"/>
        <v>285</v>
      </c>
      <c r="V46" s="9">
        <f t="shared" si="12"/>
        <v>1.6388888888889057</v>
      </c>
      <c r="W46" s="9">
        <v>3.472222222222222E-3</v>
      </c>
      <c r="Y46">
        <f t="shared" si="13"/>
        <v>333</v>
      </c>
      <c r="Z46" s="9">
        <f t="shared" si="25"/>
        <v>1.8055555555555771</v>
      </c>
      <c r="AA46" s="9">
        <v>3.472222222222222E-3</v>
      </c>
      <c r="AC46" s="10">
        <f t="shared" si="14"/>
        <v>381</v>
      </c>
      <c r="AD46" s="9">
        <f t="shared" si="15"/>
        <v>1.9722222222222485</v>
      </c>
      <c r="AE46" s="9">
        <v>3.472222222222222E-3</v>
      </c>
      <c r="AG46">
        <f t="shared" si="16"/>
        <v>429</v>
      </c>
      <c r="AH46" s="9">
        <f t="shared" si="17"/>
        <v>2.1388888888889199</v>
      </c>
      <c r="AI46" s="9">
        <v>3.472222222222222E-3</v>
      </c>
      <c r="AK46">
        <f t="shared" si="18"/>
        <v>477</v>
      </c>
      <c r="AL46" s="9">
        <f t="shared" si="19"/>
        <v>2.3055555555555913</v>
      </c>
      <c r="AM46" s="9">
        <v>3.472222222222222E-3</v>
      </c>
      <c r="AO46">
        <f t="shared" si="20"/>
        <v>525</v>
      </c>
      <c r="AP46" s="9">
        <f t="shared" si="21"/>
        <v>2.4722222222222627</v>
      </c>
      <c r="AQ46" s="9">
        <v>3.472222222222222E-3</v>
      </c>
      <c r="AU46" s="9"/>
    </row>
    <row r="47" spans="1:48">
      <c r="A47">
        <f t="shared" si="22"/>
        <v>46</v>
      </c>
      <c r="B47" s="9">
        <f t="shared" si="23"/>
        <v>0.80902777777777724</v>
      </c>
      <c r="C47" s="9">
        <v>3.472222222222222E-3</v>
      </c>
      <c r="E47">
        <f t="shared" si="4"/>
        <v>94</v>
      </c>
      <c r="F47" s="9">
        <f t="shared" si="24"/>
        <v>0.97569444444444331</v>
      </c>
      <c r="G47" s="9">
        <f t="shared" si="3"/>
        <v>3.472222222222222E-3</v>
      </c>
      <c r="H47" s="9"/>
      <c r="I47" s="10">
        <f t="shared" si="5"/>
        <v>142</v>
      </c>
      <c r="J47" s="9">
        <f t="shared" si="6"/>
        <v>1.1423611111111138</v>
      </c>
      <c r="K47" s="9">
        <f t="shared" si="0"/>
        <v>3.472222222222222E-3</v>
      </c>
      <c r="M47">
        <f t="shared" si="7"/>
        <v>190</v>
      </c>
      <c r="N47" s="9">
        <f t="shared" si="8"/>
        <v>1.3090277777777852</v>
      </c>
      <c r="O47" s="9">
        <v>3.472222222222222E-3</v>
      </c>
      <c r="Q47">
        <f t="shared" si="9"/>
        <v>238</v>
      </c>
      <c r="R47" s="9">
        <f t="shared" si="10"/>
        <v>1.4756944444444566</v>
      </c>
      <c r="S47" s="9">
        <f t="shared" si="2"/>
        <v>3.472222222222222E-3</v>
      </c>
      <c r="U47">
        <f t="shared" si="11"/>
        <v>286</v>
      </c>
      <c r="V47" s="9">
        <f t="shared" si="12"/>
        <v>1.642361111111128</v>
      </c>
      <c r="W47" s="9">
        <v>3.472222222222222E-3</v>
      </c>
      <c r="Y47">
        <f t="shared" si="13"/>
        <v>334</v>
      </c>
      <c r="Z47" s="9">
        <f t="shared" si="25"/>
        <v>1.8090277777777994</v>
      </c>
      <c r="AA47" s="9">
        <v>3.472222222222222E-3</v>
      </c>
      <c r="AC47" s="10">
        <f t="shared" si="14"/>
        <v>382</v>
      </c>
      <c r="AD47" s="9">
        <f t="shared" si="15"/>
        <v>1.9756944444444708</v>
      </c>
      <c r="AE47" s="9">
        <v>3.472222222222222E-3</v>
      </c>
      <c r="AG47">
        <f t="shared" si="16"/>
        <v>430</v>
      </c>
      <c r="AH47" s="9">
        <f t="shared" si="17"/>
        <v>2.1423611111111422</v>
      </c>
      <c r="AI47" s="9">
        <v>3.472222222222222E-3</v>
      </c>
      <c r="AK47">
        <f t="shared" si="18"/>
        <v>478</v>
      </c>
      <c r="AL47" s="9">
        <f t="shared" si="19"/>
        <v>2.3090277777778137</v>
      </c>
      <c r="AM47" s="9">
        <v>3.472222222222222E-3</v>
      </c>
      <c r="AO47">
        <f t="shared" si="20"/>
        <v>526</v>
      </c>
      <c r="AP47" s="9">
        <f t="shared" si="21"/>
        <v>2.4756944444444851</v>
      </c>
      <c r="AQ47" s="9">
        <v>3.472222222222222E-3</v>
      </c>
      <c r="AU47" s="9"/>
    </row>
    <row r="48" spans="1:48">
      <c r="A48">
        <f t="shared" si="22"/>
        <v>47</v>
      </c>
      <c r="B48" s="9">
        <f t="shared" si="23"/>
        <v>0.81249999999999944</v>
      </c>
      <c r="C48" s="9">
        <v>3.472222222222222E-3</v>
      </c>
      <c r="E48">
        <f t="shared" si="4"/>
        <v>95</v>
      </c>
      <c r="F48" s="9">
        <f t="shared" si="24"/>
        <v>0.97916666666666552</v>
      </c>
      <c r="G48" s="9">
        <f t="shared" si="3"/>
        <v>3.472222222222222E-3</v>
      </c>
      <c r="H48" s="9"/>
      <c r="I48" s="10">
        <f t="shared" si="5"/>
        <v>143</v>
      </c>
      <c r="J48" s="9">
        <f t="shared" si="6"/>
        <v>1.1458333333333361</v>
      </c>
      <c r="K48" s="9">
        <f t="shared" si="0"/>
        <v>3.472222222222222E-3</v>
      </c>
      <c r="M48">
        <f t="shared" si="7"/>
        <v>191</v>
      </c>
      <c r="N48" s="9">
        <f t="shared" si="8"/>
        <v>1.3125000000000075</v>
      </c>
      <c r="O48" s="9">
        <v>3.472222222222222E-3</v>
      </c>
      <c r="Q48">
        <f t="shared" si="9"/>
        <v>239</v>
      </c>
      <c r="R48" s="9">
        <f t="shared" si="10"/>
        <v>1.479166666666679</v>
      </c>
      <c r="S48" s="9">
        <f t="shared" si="2"/>
        <v>3.472222222222222E-3</v>
      </c>
      <c r="U48">
        <f t="shared" si="11"/>
        <v>287</v>
      </c>
      <c r="V48" s="9">
        <f t="shared" si="12"/>
        <v>1.6458333333333504</v>
      </c>
      <c r="W48" s="9">
        <v>3.472222222222222E-3</v>
      </c>
      <c r="Y48">
        <f t="shared" si="13"/>
        <v>335</v>
      </c>
      <c r="Z48" s="9">
        <f t="shared" si="25"/>
        <v>1.8125000000000218</v>
      </c>
      <c r="AA48" s="9">
        <v>3.472222222222222E-3</v>
      </c>
      <c r="AC48" s="10">
        <f t="shared" si="14"/>
        <v>383</v>
      </c>
      <c r="AD48" s="9">
        <f t="shared" si="15"/>
        <v>1.9791666666666932</v>
      </c>
      <c r="AE48" s="9">
        <v>3.472222222222222E-3</v>
      </c>
      <c r="AG48">
        <f t="shared" si="16"/>
        <v>431</v>
      </c>
      <c r="AH48" s="9">
        <f t="shared" si="17"/>
        <v>2.1458333333333646</v>
      </c>
      <c r="AI48" s="9">
        <v>3.472222222222222E-3</v>
      </c>
      <c r="AK48">
        <f t="shared" si="18"/>
        <v>479</v>
      </c>
      <c r="AL48" s="9">
        <f t="shared" si="19"/>
        <v>2.312500000000036</v>
      </c>
      <c r="AM48" s="9">
        <v>3.472222222222222E-3</v>
      </c>
      <c r="AO48">
        <f t="shared" si="20"/>
        <v>527</v>
      </c>
      <c r="AP48" s="9">
        <f t="shared" si="21"/>
        <v>2.4791666666667074</v>
      </c>
      <c r="AQ48" s="9">
        <v>3.472222222222222E-3</v>
      </c>
      <c r="AU48" s="9"/>
      <c r="AV48" s="10"/>
    </row>
    <row r="49" spans="1:47">
      <c r="A49">
        <f>SUM(A48+1)</f>
        <v>48</v>
      </c>
      <c r="B49" s="9">
        <f t="shared" si="23"/>
        <v>0.81597222222222165</v>
      </c>
      <c r="C49" s="9">
        <v>3.472222222222222E-3</v>
      </c>
      <c r="E49">
        <f t="shared" si="4"/>
        <v>96</v>
      </c>
      <c r="F49" s="9">
        <f t="shared" si="24"/>
        <v>0.98263888888888773</v>
      </c>
      <c r="G49" s="9">
        <f t="shared" si="3"/>
        <v>3.472222222222222E-3</v>
      </c>
      <c r="H49" s="9"/>
      <c r="I49" s="10">
        <f t="shared" si="5"/>
        <v>144</v>
      </c>
      <c r="J49" s="9">
        <f t="shared" si="6"/>
        <v>1.1493055555555585</v>
      </c>
      <c r="K49" s="9">
        <f t="shared" si="0"/>
        <v>3.472222222222222E-3</v>
      </c>
      <c r="M49">
        <f t="shared" si="7"/>
        <v>192</v>
      </c>
      <c r="N49" s="9">
        <f t="shared" si="8"/>
        <v>1.3159722222222299</v>
      </c>
      <c r="O49" s="9">
        <v>3.472222222222222E-3</v>
      </c>
      <c r="Q49">
        <f t="shared" si="9"/>
        <v>240</v>
      </c>
      <c r="R49" s="9">
        <f t="shared" si="10"/>
        <v>1.4826388888889013</v>
      </c>
      <c r="S49" s="9">
        <f t="shared" si="2"/>
        <v>3.472222222222222E-3</v>
      </c>
      <c r="U49">
        <f t="shared" si="11"/>
        <v>288</v>
      </c>
      <c r="V49" s="9">
        <f t="shared" si="12"/>
        <v>1.6493055555555727</v>
      </c>
      <c r="W49" s="9">
        <v>3.472222222222222E-3</v>
      </c>
      <c r="Y49">
        <f t="shared" si="13"/>
        <v>336</v>
      </c>
      <c r="Z49" s="9">
        <f t="shared" si="25"/>
        <v>1.8159722222222441</v>
      </c>
      <c r="AA49" s="9">
        <v>3.472222222222222E-3</v>
      </c>
      <c r="AC49" s="10">
        <f t="shared" si="14"/>
        <v>384</v>
      </c>
      <c r="AD49" s="9">
        <f t="shared" si="15"/>
        <v>1.9826388888889155</v>
      </c>
      <c r="AE49" s="9">
        <v>3.472222222222222E-3</v>
      </c>
      <c r="AG49">
        <f t="shared" si="16"/>
        <v>432</v>
      </c>
      <c r="AH49" s="9">
        <f t="shared" si="17"/>
        <v>2.1493055555555869</v>
      </c>
      <c r="AI49" s="9">
        <v>3.472222222222222E-3</v>
      </c>
      <c r="AK49">
        <f t="shared" si="18"/>
        <v>480</v>
      </c>
      <c r="AL49" s="9">
        <f t="shared" si="19"/>
        <v>2.3159722222222583</v>
      </c>
      <c r="AM49" s="9">
        <v>3.472222222222222E-3</v>
      </c>
      <c r="AO49">
        <f t="shared" si="20"/>
        <v>528</v>
      </c>
      <c r="AP49" s="9">
        <f t="shared" si="21"/>
        <v>2.4826388888889297</v>
      </c>
      <c r="AQ49" s="9">
        <v>3.472222222222222E-3</v>
      </c>
      <c r="AU49" s="9"/>
    </row>
    <row r="50" spans="1:47">
      <c r="B50" s="9"/>
      <c r="C50" s="9"/>
      <c r="K50" s="9"/>
      <c r="N50" s="9">
        <f t="shared" si="8"/>
        <v>1.3194444444444522</v>
      </c>
      <c r="O50" s="9">
        <v>3.472222222222222E-3</v>
      </c>
      <c r="AO50">
        <f t="shared" si="20"/>
        <v>529</v>
      </c>
      <c r="AP50" s="9">
        <f t="shared" si="21"/>
        <v>2.486111111111152</v>
      </c>
      <c r="AQ50" s="9">
        <v>3.472222222222222E-3</v>
      </c>
      <c r="AU50" s="14"/>
    </row>
    <row r="51" spans="1:47">
      <c r="B51" s="9"/>
      <c r="C51" s="9"/>
      <c r="AO51">
        <f t="shared" si="20"/>
        <v>530</v>
      </c>
      <c r="AP51" s="9">
        <f t="shared" si="21"/>
        <v>2.4895833333333743</v>
      </c>
      <c r="AQ51" s="9">
        <v>3.472222222222222E-3</v>
      </c>
      <c r="AU51" s="14"/>
    </row>
    <row r="52" spans="1:47">
      <c r="B52" s="9"/>
      <c r="C52" s="9"/>
      <c r="AO52">
        <f t="shared" si="20"/>
        <v>531</v>
      </c>
      <c r="AP52" s="9">
        <f t="shared" si="21"/>
        <v>2.4930555555555967</v>
      </c>
      <c r="AQ52" s="9">
        <v>3.472222222222222E-3</v>
      </c>
      <c r="AU52" s="14"/>
    </row>
    <row r="53" spans="1:47">
      <c r="B53" s="9"/>
      <c r="C53" s="9"/>
      <c r="N53" s="9">
        <v>0.53652777777777783</v>
      </c>
      <c r="O53" s="9">
        <v>1.6666666666666668E-3</v>
      </c>
      <c r="R53">
        <v>48</v>
      </c>
      <c r="S53" s="14">
        <v>3.3333333333333335E-3</v>
      </c>
      <c r="AO53">
        <f t="shared" si="20"/>
        <v>532</v>
      </c>
      <c r="AP53" s="9">
        <f t="shared" si="21"/>
        <v>2.496527777777819</v>
      </c>
      <c r="AQ53" s="9">
        <v>3.472222222222222E-3</v>
      </c>
      <c r="AU53" s="14"/>
    </row>
    <row r="54" spans="1:47">
      <c r="B54" s="9"/>
      <c r="C54" s="9"/>
      <c r="N54" s="14">
        <f>SUM(N53+O53)</f>
        <v>0.53819444444444453</v>
      </c>
      <c r="S54" s="14">
        <f>SUM(S53*R53)</f>
        <v>0.16</v>
      </c>
      <c r="AO54">
        <f t="shared" si="20"/>
        <v>533</v>
      </c>
      <c r="AP54" s="9">
        <f t="shared" si="21"/>
        <v>2.5000000000000413</v>
      </c>
      <c r="AQ54" s="9">
        <v>3.472222222222222E-3</v>
      </c>
    </row>
    <row r="55" spans="1:47">
      <c r="B55" s="9"/>
      <c r="C55" s="9"/>
      <c r="N55" s="14">
        <v>0.16</v>
      </c>
      <c r="AO55">
        <f t="shared" si="20"/>
        <v>534</v>
      </c>
      <c r="AP55" s="9">
        <f t="shared" si="21"/>
        <v>2.5034722222222636</v>
      </c>
      <c r="AQ55" s="9">
        <v>3.472222222222222E-3</v>
      </c>
    </row>
    <row r="56" spans="1:47">
      <c r="B56" s="9"/>
      <c r="C56" s="9"/>
      <c r="N56" s="14">
        <f>SUM(N54+N55)</f>
        <v>0.69819444444444456</v>
      </c>
    </row>
    <row r="57" spans="1:47">
      <c r="B57" s="9"/>
      <c r="C57" s="9"/>
    </row>
    <row r="58" spans="1:47">
      <c r="B58" s="9"/>
      <c r="C58" s="9"/>
    </row>
    <row r="59" spans="1:47">
      <c r="B59" s="9"/>
      <c r="C59" s="9"/>
    </row>
    <row r="60" spans="1:47">
      <c r="B60" s="9"/>
      <c r="C60" s="9"/>
    </row>
    <row r="61" spans="1:47">
      <c r="B61" s="9"/>
      <c r="C61" s="9"/>
    </row>
    <row r="62" spans="1:47">
      <c r="B62" s="9"/>
      <c r="C62" s="9"/>
    </row>
    <row r="63" spans="1:47">
      <c r="B63" s="9"/>
      <c r="C63" s="9"/>
    </row>
    <row r="64" spans="1:47">
      <c r="B64" s="9"/>
      <c r="C64" s="9"/>
    </row>
    <row r="65" spans="2:2">
      <c r="B65" s="9"/>
    </row>
    <row r="66" spans="2:2">
      <c r="B66" s="9"/>
    </row>
    <row r="67" spans="2:2">
      <c r="B67" s="9"/>
    </row>
    <row r="68" spans="2:2">
      <c r="B68" s="9"/>
    </row>
    <row r="69" spans="2:2">
      <c r="B69" s="9"/>
    </row>
    <row r="70" spans="2:2">
      <c r="B70" s="9"/>
    </row>
    <row r="71" spans="2:2">
      <c r="B71" s="9"/>
    </row>
    <row r="72" spans="2:2">
      <c r="B72" s="9"/>
    </row>
    <row r="73" spans="2:2">
      <c r="B73" s="9"/>
    </row>
    <row r="74" spans="2:2">
      <c r="B74" s="9"/>
    </row>
    <row r="75" spans="2:2">
      <c r="B75" s="9"/>
    </row>
    <row r="76" spans="2:2">
      <c r="B76" s="9"/>
    </row>
    <row r="77" spans="2:2">
      <c r="B77" s="9"/>
    </row>
    <row r="78" spans="2:2">
      <c r="B78" s="9"/>
    </row>
    <row r="79" spans="2:2">
      <c r="B79" s="9"/>
    </row>
    <row r="80" spans="2:2">
      <c r="B80" s="9"/>
    </row>
    <row r="81" spans="2:2">
      <c r="B81" s="9"/>
    </row>
    <row r="82" spans="2:2">
      <c r="B82" s="9"/>
    </row>
    <row r="83" spans="2:2">
      <c r="B83" s="9"/>
    </row>
    <row r="84" spans="2:2">
      <c r="B84" s="9"/>
    </row>
    <row r="85" spans="2:2">
      <c r="B85" s="9"/>
    </row>
    <row r="86" spans="2:2">
      <c r="B86" s="9"/>
    </row>
    <row r="87" spans="2:2">
      <c r="B87" s="9"/>
    </row>
    <row r="88" spans="2:2">
      <c r="B88" s="9"/>
    </row>
    <row r="89" spans="2:2">
      <c r="B89" s="9"/>
    </row>
    <row r="90" spans="2:2">
      <c r="B90" s="9"/>
    </row>
    <row r="91" spans="2:2">
      <c r="B91" s="9"/>
    </row>
    <row r="92" spans="2:2">
      <c r="B92" s="9"/>
    </row>
    <row r="93" spans="2:2">
      <c r="B93" s="9"/>
    </row>
    <row r="94" spans="2:2">
      <c r="B94" s="9"/>
    </row>
    <row r="95" spans="2:2">
      <c r="B95" s="9"/>
    </row>
    <row r="96" spans="2:2">
      <c r="B96" s="9"/>
    </row>
    <row r="97" spans="2:2">
      <c r="B97" s="9"/>
    </row>
    <row r="98" spans="2:2">
      <c r="B98" s="9"/>
    </row>
    <row r="99" spans="2:2">
      <c r="B99" s="9"/>
    </row>
    <row r="100" spans="2:2">
      <c r="B100" s="9"/>
    </row>
    <row r="101" spans="2:2">
      <c r="B101" s="9"/>
    </row>
    <row r="102" spans="2:2">
      <c r="B102" s="9"/>
    </row>
    <row r="103" spans="2:2">
      <c r="B103" s="9"/>
    </row>
    <row r="104" spans="2:2">
      <c r="B104" s="9"/>
    </row>
    <row r="105" spans="2:2">
      <c r="B105" s="9"/>
    </row>
    <row r="106" spans="2:2">
      <c r="B106" s="9"/>
    </row>
    <row r="107" spans="2:2">
      <c r="B107" s="9"/>
    </row>
    <row r="108" spans="2:2">
      <c r="B108" s="9"/>
    </row>
    <row r="109" spans="2:2">
      <c r="B109" s="9"/>
    </row>
    <row r="110" spans="2:2">
      <c r="B110" s="9"/>
    </row>
    <row r="111" spans="2:2">
      <c r="B111" s="9"/>
    </row>
    <row r="112" spans="2:2">
      <c r="B112" s="9"/>
    </row>
    <row r="113" spans="2:2">
      <c r="B113" s="9"/>
    </row>
    <row r="114" spans="2:2">
      <c r="B114" s="9"/>
    </row>
    <row r="115" spans="2:2">
      <c r="B115" s="9"/>
    </row>
    <row r="116" spans="2:2">
      <c r="B116" s="9"/>
    </row>
    <row r="117" spans="2:2">
      <c r="B117" s="9"/>
    </row>
    <row r="118" spans="2:2">
      <c r="B118" s="9"/>
    </row>
    <row r="119" spans="2:2">
      <c r="B119" s="9"/>
    </row>
    <row r="120" spans="2:2">
      <c r="B120" s="9"/>
    </row>
    <row r="121" spans="2:2">
      <c r="B121" s="9"/>
    </row>
    <row r="122" spans="2:2">
      <c r="B122" s="9"/>
    </row>
    <row r="123" spans="2:2">
      <c r="B123" s="9"/>
    </row>
    <row r="124" spans="2:2">
      <c r="B124" s="9"/>
    </row>
    <row r="125" spans="2:2">
      <c r="B125" s="9"/>
    </row>
    <row r="126" spans="2:2">
      <c r="B126" s="9"/>
    </row>
    <row r="127" spans="2:2">
      <c r="B127" s="9"/>
    </row>
    <row r="128" spans="2:2">
      <c r="B128" s="9"/>
    </row>
    <row r="129" spans="2:2">
      <c r="B129" s="9"/>
    </row>
    <row r="130" spans="2:2">
      <c r="B130" s="9"/>
    </row>
    <row r="131" spans="2:2">
      <c r="B131" s="9"/>
    </row>
    <row r="132" spans="2:2">
      <c r="B132" s="9"/>
    </row>
    <row r="133" spans="2:2">
      <c r="B133" s="9"/>
    </row>
    <row r="134" spans="2:2">
      <c r="B134" s="9"/>
    </row>
    <row r="135" spans="2:2">
      <c r="B135" s="9"/>
    </row>
    <row r="136" spans="2:2">
      <c r="B136" s="9"/>
    </row>
    <row r="137" spans="2:2">
      <c r="B137" s="9"/>
    </row>
    <row r="138" spans="2:2">
      <c r="B138" s="9"/>
    </row>
    <row r="139" spans="2:2">
      <c r="B139" s="9"/>
    </row>
    <row r="140" spans="2:2">
      <c r="B140" s="9"/>
    </row>
    <row r="141" spans="2:2">
      <c r="B141" s="9"/>
    </row>
    <row r="142" spans="2:2">
      <c r="B142" s="9"/>
    </row>
    <row r="143" spans="2:2">
      <c r="B143" s="9"/>
    </row>
    <row r="144" spans="2:2">
      <c r="B144" s="9"/>
    </row>
    <row r="145" spans="2:2">
      <c r="B145" s="9"/>
    </row>
    <row r="146" spans="2:2">
      <c r="B146" s="9"/>
    </row>
    <row r="147" spans="2:2">
      <c r="B147" s="9"/>
    </row>
    <row r="148" spans="2:2">
      <c r="B148" s="9"/>
    </row>
    <row r="149" spans="2:2">
      <c r="B149" s="9"/>
    </row>
    <row r="150" spans="2:2">
      <c r="B150" s="9"/>
    </row>
    <row r="151" spans="2:2">
      <c r="B151" s="9"/>
    </row>
    <row r="152" spans="2:2">
      <c r="B152" s="9"/>
    </row>
    <row r="153" spans="2:2">
      <c r="B153" s="9"/>
    </row>
    <row r="154" spans="2:2">
      <c r="B154" s="9"/>
    </row>
    <row r="155" spans="2:2">
      <c r="B155" s="9"/>
    </row>
    <row r="156" spans="2:2">
      <c r="B156" s="9"/>
    </row>
    <row r="157" spans="2:2">
      <c r="B157" s="9"/>
    </row>
    <row r="158" spans="2:2">
      <c r="B158" s="9"/>
    </row>
    <row r="159" spans="2:2">
      <c r="B159" s="9"/>
    </row>
    <row r="160" spans="2:2">
      <c r="B160" s="9"/>
    </row>
    <row r="161" spans="2:2">
      <c r="B161" s="9"/>
    </row>
    <row r="162" spans="2:2">
      <c r="B162" s="9"/>
    </row>
    <row r="163" spans="2:2">
      <c r="B163" s="9"/>
    </row>
    <row r="164" spans="2:2">
      <c r="B164" s="9"/>
    </row>
    <row r="165" spans="2:2">
      <c r="B165" s="9"/>
    </row>
    <row r="166" spans="2:2">
      <c r="B166" s="9"/>
    </row>
    <row r="167" spans="2:2">
      <c r="B167" s="9"/>
    </row>
    <row r="168" spans="2:2">
      <c r="B168" s="9"/>
    </row>
    <row r="169" spans="2:2">
      <c r="B169" s="9"/>
    </row>
    <row r="170" spans="2:2">
      <c r="B170" s="9"/>
    </row>
    <row r="171" spans="2:2">
      <c r="B171" s="9"/>
    </row>
    <row r="172" spans="2:2">
      <c r="B172" s="9"/>
    </row>
    <row r="173" spans="2:2">
      <c r="B173" s="9"/>
    </row>
    <row r="174" spans="2:2">
      <c r="B174" s="9"/>
    </row>
    <row r="175" spans="2:2">
      <c r="B175" s="9"/>
    </row>
    <row r="176" spans="2:2">
      <c r="B176" s="9"/>
    </row>
    <row r="177" spans="2:2">
      <c r="B177" s="9"/>
    </row>
  </sheetData>
  <phoneticPr fontId="0"/>
  <pageMargins left="0.75" right="0.75" top="1" bottom="1" header="0.5" footer="0.5"/>
  <pageSetup paperSize="9" scale="88" orientation="portrait" horizontalDpi="4294967292" verticalDpi="4294967292" r:id="rId1"/>
  <headerFooter alignWithMargins="0"/>
  <colBreaks count="4" manualBreakCount="4">
    <brk id="8" max="52" man="1"/>
    <brk id="16" max="52" man="1"/>
    <brk id="24" max="52" man="1"/>
    <brk id="32" max="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897"/>
  <sheetViews>
    <sheetView showGridLines="0" tabSelected="1" view="pageBreakPreview" topLeftCell="B247" zoomScale="60" zoomScaleNormal="85" workbookViewId="0">
      <selection activeCell="J110" sqref="J110"/>
    </sheetView>
  </sheetViews>
  <sheetFormatPr defaultColWidth="11" defaultRowHeight="12" customHeight="1"/>
  <cols>
    <col min="1" max="1" width="5.85546875" style="2" hidden="1" customWidth="1"/>
    <col min="2" max="2" width="8.42578125" style="2" customWidth="1"/>
    <col min="3" max="3" width="16" style="3" bestFit="1" customWidth="1"/>
    <col min="4" max="5" width="16" style="11" bestFit="1" customWidth="1"/>
    <col min="6" max="6" width="12.7109375" style="57" bestFit="1" customWidth="1"/>
    <col min="7" max="7" width="8" style="4" bestFit="1" customWidth="1"/>
    <col min="8" max="8" width="6.140625" style="4" bestFit="1" customWidth="1"/>
    <col min="9" max="9" width="65.85546875" style="2" bestFit="1" customWidth="1"/>
    <col min="10" max="10" width="72.42578125" style="2" customWidth="1"/>
    <col min="11" max="16384" width="11" style="2"/>
  </cols>
  <sheetData>
    <row r="1" spans="1:14" ht="12" customHeight="1">
      <c r="A1" s="35"/>
      <c r="B1" s="120" t="s">
        <v>99</v>
      </c>
      <c r="C1" s="47"/>
      <c r="D1" s="48"/>
      <c r="E1" s="48"/>
      <c r="F1" s="56"/>
      <c r="G1" s="49"/>
      <c r="H1" s="49"/>
      <c r="I1" s="50"/>
      <c r="J1" s="51"/>
    </row>
    <row r="2" spans="1:14" ht="12" customHeight="1" thickBot="1">
      <c r="A2" s="36"/>
      <c r="B2" s="22"/>
      <c r="J2" s="52"/>
    </row>
    <row r="3" spans="1:14" s="1" customFormat="1" ht="30" customHeight="1" thickBot="1">
      <c r="A3" s="37" t="s">
        <v>13</v>
      </c>
      <c r="B3" s="43" t="s">
        <v>11</v>
      </c>
      <c r="C3" s="44" t="s">
        <v>0</v>
      </c>
      <c r="D3" s="45" t="s">
        <v>14</v>
      </c>
      <c r="E3" s="45" t="s">
        <v>15</v>
      </c>
      <c r="F3" s="58"/>
      <c r="G3" s="46" t="s">
        <v>9</v>
      </c>
      <c r="H3" s="64" t="s">
        <v>10</v>
      </c>
      <c r="I3" s="103" t="s">
        <v>128</v>
      </c>
      <c r="J3" s="110" t="s">
        <v>1</v>
      </c>
    </row>
    <row r="4" spans="1:14" ht="16.5" customHeight="1">
      <c r="A4" s="38" t="e">
        <f t="shared" ref="A4:A18" si="0">SUM(A3+1)</f>
        <v>#VALUE!</v>
      </c>
      <c r="B4" s="23"/>
      <c r="C4" s="143" t="s">
        <v>31</v>
      </c>
      <c r="D4" s="12">
        <v>0.64930555555555558</v>
      </c>
      <c r="E4" s="12">
        <f t="shared" ref="E4:E22" si="1">SUM(D4+F4)</f>
        <v>0.65625</v>
      </c>
      <c r="F4" s="61">
        <v>6.9444444444444441E-3</v>
      </c>
      <c r="G4" s="5">
        <v>0</v>
      </c>
      <c r="H4" s="65">
        <v>2</v>
      </c>
      <c r="I4" s="104" t="s">
        <v>127</v>
      </c>
      <c r="J4" s="155" t="s">
        <v>59</v>
      </c>
    </row>
    <row r="5" spans="1:14" ht="16.5" customHeight="1">
      <c r="A5" s="38" t="e">
        <f t="shared" si="0"/>
        <v>#VALUE!</v>
      </c>
      <c r="B5" s="24"/>
      <c r="C5" s="116" t="s">
        <v>154</v>
      </c>
      <c r="D5" s="28">
        <f>SUM(D4+F4)</f>
        <v>0.65625</v>
      </c>
      <c r="E5" s="28">
        <f t="shared" si="1"/>
        <v>0.66319444444444442</v>
      </c>
      <c r="F5" s="60">
        <v>6.9444444444444441E-3</v>
      </c>
      <c r="G5" s="5">
        <v>2</v>
      </c>
      <c r="H5" s="65">
        <v>4</v>
      </c>
      <c r="I5" s="74" t="s">
        <v>100</v>
      </c>
      <c r="J5" s="140" t="s">
        <v>56</v>
      </c>
    </row>
    <row r="6" spans="1:14" ht="16.5" customHeight="1">
      <c r="A6" s="38" t="e">
        <f t="shared" si="0"/>
        <v>#VALUE!</v>
      </c>
      <c r="B6" s="24"/>
      <c r="C6" s="142" t="s">
        <v>33</v>
      </c>
      <c r="D6" s="28">
        <f t="shared" ref="D6:D22" si="2">SUM(D5+F5)</f>
        <v>0.66319444444444442</v>
      </c>
      <c r="E6" s="28">
        <f t="shared" si="1"/>
        <v>0.67013888888888884</v>
      </c>
      <c r="F6" s="60">
        <v>6.9444444444444441E-3</v>
      </c>
      <c r="G6" s="6">
        <v>4</v>
      </c>
      <c r="H6" s="66">
        <v>6</v>
      </c>
      <c r="I6" s="71" t="s">
        <v>34</v>
      </c>
      <c r="J6" s="124"/>
    </row>
    <row r="7" spans="1:14" ht="16.5" customHeight="1">
      <c r="A7" s="38" t="e">
        <f t="shared" si="0"/>
        <v>#VALUE!</v>
      </c>
      <c r="B7" s="24"/>
      <c r="C7" s="125" t="s">
        <v>98</v>
      </c>
      <c r="D7" s="28">
        <f t="shared" si="2"/>
        <v>0.67013888888888884</v>
      </c>
      <c r="E7" s="28">
        <f t="shared" si="1"/>
        <v>0.67708333333333326</v>
      </c>
      <c r="F7" s="60">
        <v>6.9444444444444441E-3</v>
      </c>
      <c r="G7" s="6">
        <v>6</v>
      </c>
      <c r="H7" s="66">
        <v>8</v>
      </c>
      <c r="I7" s="75" t="s">
        <v>164</v>
      </c>
      <c r="J7" s="156" t="s">
        <v>173</v>
      </c>
    </row>
    <row r="8" spans="1:14" ht="16.5" customHeight="1">
      <c r="A8" s="38" t="e">
        <f t="shared" si="0"/>
        <v>#VALUE!</v>
      </c>
      <c r="B8" s="24"/>
      <c r="C8" s="144" t="s">
        <v>31</v>
      </c>
      <c r="D8" s="33">
        <f t="shared" si="2"/>
        <v>0.67708333333333326</v>
      </c>
      <c r="E8" s="33">
        <f t="shared" si="1"/>
        <v>0.68402777777777768</v>
      </c>
      <c r="F8" s="60">
        <v>6.9444444444444441E-3</v>
      </c>
      <c r="G8" s="5">
        <v>8</v>
      </c>
      <c r="H8" s="65">
        <v>10</v>
      </c>
      <c r="I8" s="72" t="s">
        <v>166</v>
      </c>
      <c r="J8" s="156" t="s">
        <v>57</v>
      </c>
    </row>
    <row r="9" spans="1:14" ht="16.5" customHeight="1">
      <c r="A9" s="38" t="e">
        <f t="shared" si="0"/>
        <v>#VALUE!</v>
      </c>
      <c r="B9" s="24"/>
      <c r="C9" s="116" t="s">
        <v>154</v>
      </c>
      <c r="D9" s="28">
        <f t="shared" si="2"/>
        <v>0.68402777777777768</v>
      </c>
      <c r="E9" s="28">
        <f t="shared" si="1"/>
        <v>0.6909722222222221</v>
      </c>
      <c r="F9" s="60">
        <v>6.9444444444444441E-3</v>
      </c>
      <c r="G9" s="6">
        <v>10</v>
      </c>
      <c r="H9" s="66">
        <v>12</v>
      </c>
      <c r="I9" s="75" t="s">
        <v>102</v>
      </c>
      <c r="J9" s="139"/>
    </row>
    <row r="10" spans="1:14" ht="16.5" customHeight="1">
      <c r="A10" s="38" t="e">
        <f t="shared" si="0"/>
        <v>#VALUE!</v>
      </c>
      <c r="B10" s="24"/>
      <c r="C10" s="142" t="s">
        <v>33</v>
      </c>
      <c r="D10" s="28">
        <f t="shared" si="2"/>
        <v>0.6909722222222221</v>
      </c>
      <c r="E10" s="28">
        <f t="shared" si="1"/>
        <v>0.69791666666666652</v>
      </c>
      <c r="F10" s="60">
        <v>6.9444444444444441E-3</v>
      </c>
      <c r="G10" s="6">
        <v>12</v>
      </c>
      <c r="H10" s="66">
        <v>14</v>
      </c>
      <c r="I10" s="71"/>
      <c r="J10" s="156" t="s">
        <v>174</v>
      </c>
    </row>
    <row r="11" spans="1:14" ht="16.5" customHeight="1">
      <c r="A11" s="38" t="e">
        <f t="shared" si="0"/>
        <v>#VALUE!</v>
      </c>
      <c r="B11" s="24"/>
      <c r="C11" s="125" t="s">
        <v>98</v>
      </c>
      <c r="D11" s="28">
        <f t="shared" si="2"/>
        <v>0.69791666666666652</v>
      </c>
      <c r="E11" s="28">
        <f t="shared" si="1"/>
        <v>0.70486111111111094</v>
      </c>
      <c r="F11" s="60">
        <v>6.9444444444444441E-3</v>
      </c>
      <c r="G11" s="5">
        <v>14</v>
      </c>
      <c r="H11" s="65">
        <v>16</v>
      </c>
      <c r="I11" s="105"/>
      <c r="J11" s="139"/>
    </row>
    <row r="12" spans="1:14" ht="16.5" customHeight="1">
      <c r="A12" s="38" t="e">
        <f t="shared" si="0"/>
        <v>#VALUE!</v>
      </c>
      <c r="B12" s="24"/>
      <c r="C12" s="144" t="s">
        <v>31</v>
      </c>
      <c r="D12" s="33">
        <f t="shared" si="2"/>
        <v>0.70486111111111094</v>
      </c>
      <c r="E12" s="33">
        <f t="shared" si="1"/>
        <v>0.71180555555555536</v>
      </c>
      <c r="F12" s="60">
        <v>6.9444444444444441E-3</v>
      </c>
      <c r="G12" s="6">
        <v>16</v>
      </c>
      <c r="H12" s="66">
        <v>18</v>
      </c>
      <c r="I12" s="71"/>
      <c r="J12" s="124"/>
    </row>
    <row r="13" spans="1:14" ht="16.5" customHeight="1">
      <c r="A13" s="38" t="e">
        <f t="shared" si="0"/>
        <v>#VALUE!</v>
      </c>
      <c r="B13" s="24"/>
      <c r="C13" s="116" t="s">
        <v>154</v>
      </c>
      <c r="D13" s="28">
        <f t="shared" si="2"/>
        <v>0.71180555555555536</v>
      </c>
      <c r="E13" s="28">
        <f t="shared" si="1"/>
        <v>0.71874999999999978</v>
      </c>
      <c r="F13" s="60">
        <v>6.9444444444444441E-3</v>
      </c>
      <c r="G13" s="6">
        <v>18</v>
      </c>
      <c r="H13" s="66">
        <v>20</v>
      </c>
      <c r="I13" s="72"/>
      <c r="J13" s="157" t="s">
        <v>58</v>
      </c>
    </row>
    <row r="14" spans="1:14" ht="16.5" customHeight="1">
      <c r="A14" s="38" t="e">
        <f t="shared" si="0"/>
        <v>#VALUE!</v>
      </c>
      <c r="B14" s="24"/>
      <c r="C14" s="142" t="s">
        <v>33</v>
      </c>
      <c r="D14" s="28">
        <f t="shared" si="2"/>
        <v>0.71874999999999978</v>
      </c>
      <c r="E14" s="28">
        <f t="shared" si="1"/>
        <v>0.7256944444444442</v>
      </c>
      <c r="F14" s="60">
        <v>6.9444444444444441E-3</v>
      </c>
      <c r="G14" s="5">
        <v>20</v>
      </c>
      <c r="H14" s="65">
        <v>22</v>
      </c>
      <c r="I14" s="71"/>
      <c r="J14" s="156" t="s">
        <v>175</v>
      </c>
    </row>
    <row r="15" spans="1:14" ht="16.5" customHeight="1">
      <c r="A15" s="38" t="e">
        <f t="shared" si="0"/>
        <v>#VALUE!</v>
      </c>
      <c r="B15" s="24"/>
      <c r="C15" s="125" t="s">
        <v>98</v>
      </c>
      <c r="D15" s="28">
        <f t="shared" si="2"/>
        <v>0.7256944444444442</v>
      </c>
      <c r="E15" s="28">
        <f t="shared" si="1"/>
        <v>0.73263888888888862</v>
      </c>
      <c r="F15" s="60">
        <v>6.9444444444444441E-3</v>
      </c>
      <c r="G15" s="6">
        <v>22</v>
      </c>
      <c r="H15" s="66">
        <v>24</v>
      </c>
      <c r="I15" s="75"/>
      <c r="J15" s="140" t="s">
        <v>176</v>
      </c>
      <c r="L15" s="130"/>
      <c r="N15" s="130" t="s">
        <v>55</v>
      </c>
    </row>
    <row r="16" spans="1:14" ht="16.5" customHeight="1">
      <c r="A16" s="38" t="e">
        <f t="shared" si="0"/>
        <v>#VALUE!</v>
      </c>
      <c r="B16" s="24"/>
      <c r="C16" s="144" t="s">
        <v>31</v>
      </c>
      <c r="D16" s="33">
        <f t="shared" si="2"/>
        <v>0.73263888888888862</v>
      </c>
      <c r="E16" s="33">
        <f t="shared" si="1"/>
        <v>0.73958333333333304</v>
      </c>
      <c r="F16" s="60">
        <v>6.9444444444444441E-3</v>
      </c>
      <c r="G16" s="6">
        <v>24</v>
      </c>
      <c r="H16" s="66">
        <v>26</v>
      </c>
      <c r="I16" s="75"/>
      <c r="J16" s="156" t="s">
        <v>177</v>
      </c>
      <c r="L16" s="131" t="s">
        <v>31</v>
      </c>
      <c r="N16" s="130" t="s">
        <v>142</v>
      </c>
    </row>
    <row r="17" spans="1:14" ht="16.5" customHeight="1">
      <c r="A17" s="38" t="e">
        <f t="shared" si="0"/>
        <v>#VALUE!</v>
      </c>
      <c r="B17" s="24"/>
      <c r="C17" s="116" t="s">
        <v>154</v>
      </c>
      <c r="D17" s="28">
        <f t="shared" si="2"/>
        <v>0.73958333333333304</v>
      </c>
      <c r="E17" s="28">
        <f t="shared" si="1"/>
        <v>0.74652777777777746</v>
      </c>
      <c r="F17" s="60">
        <v>6.9444444444444441E-3</v>
      </c>
      <c r="G17" s="5">
        <v>26</v>
      </c>
      <c r="H17" s="65">
        <v>28</v>
      </c>
      <c r="I17" s="75"/>
      <c r="J17" s="140" t="s">
        <v>178</v>
      </c>
      <c r="L17" s="129" t="s">
        <v>154</v>
      </c>
      <c r="N17" s="129" t="s">
        <v>32</v>
      </c>
    </row>
    <row r="18" spans="1:14" ht="16.5" customHeight="1">
      <c r="A18" s="38" t="e">
        <f t="shared" si="0"/>
        <v>#VALUE!</v>
      </c>
      <c r="B18" s="24"/>
      <c r="C18" s="142" t="s">
        <v>33</v>
      </c>
      <c r="D18" s="28">
        <f t="shared" si="2"/>
        <v>0.74652777777777746</v>
      </c>
      <c r="E18" s="28">
        <f t="shared" si="1"/>
        <v>0.75347222222222188</v>
      </c>
      <c r="F18" s="60">
        <v>6.9444444444444441E-3</v>
      </c>
      <c r="G18" s="5">
        <v>28</v>
      </c>
      <c r="H18" s="66">
        <v>30</v>
      </c>
      <c r="I18" s="75"/>
      <c r="J18" s="156" t="s">
        <v>179</v>
      </c>
      <c r="L18" s="130" t="s">
        <v>54</v>
      </c>
      <c r="N18" s="130" t="s">
        <v>53</v>
      </c>
    </row>
    <row r="19" spans="1:14" ht="16.5" customHeight="1">
      <c r="A19" s="38"/>
      <c r="B19" s="24"/>
      <c r="C19" s="125" t="s">
        <v>98</v>
      </c>
      <c r="D19" s="28">
        <f t="shared" si="2"/>
        <v>0.75347222222222188</v>
      </c>
      <c r="E19" s="28">
        <f t="shared" si="1"/>
        <v>0.7604166666666663</v>
      </c>
      <c r="F19" s="60">
        <v>6.9444444444444441E-3</v>
      </c>
      <c r="G19" s="5">
        <f>H18</f>
        <v>30</v>
      </c>
      <c r="H19" s="66">
        <f>G19+2</f>
        <v>32</v>
      </c>
      <c r="I19" s="75"/>
      <c r="J19" s="139"/>
      <c r="L19" s="130" t="s">
        <v>33</v>
      </c>
    </row>
    <row r="20" spans="1:14" ht="16.5" customHeight="1">
      <c r="A20" s="38"/>
      <c r="B20" s="24"/>
      <c r="C20" s="144" t="s">
        <v>31</v>
      </c>
      <c r="D20" s="34">
        <f t="shared" si="2"/>
        <v>0.7604166666666663</v>
      </c>
      <c r="E20" s="34">
        <f t="shared" si="1"/>
        <v>0.76736111111111072</v>
      </c>
      <c r="F20" s="60">
        <v>6.9444444444444441E-3</v>
      </c>
      <c r="G20" s="5">
        <f t="shared" ref="G20:G22" si="3">H19</f>
        <v>32</v>
      </c>
      <c r="H20" s="66">
        <f t="shared" ref="H20:H22" si="4">G20+2</f>
        <v>34</v>
      </c>
      <c r="I20" s="75"/>
      <c r="J20" s="124"/>
      <c r="L20" s="130"/>
    </row>
    <row r="21" spans="1:14" ht="16.5" customHeight="1">
      <c r="A21" s="38"/>
      <c r="B21" s="24"/>
      <c r="C21" s="118" t="s">
        <v>98</v>
      </c>
      <c r="D21" s="28">
        <f t="shared" si="2"/>
        <v>0.76736111111111072</v>
      </c>
      <c r="E21" s="28">
        <f t="shared" si="1"/>
        <v>0.77430555555555514</v>
      </c>
      <c r="F21" s="60">
        <v>6.9444444444444441E-3</v>
      </c>
      <c r="G21" s="5">
        <f t="shared" si="3"/>
        <v>34</v>
      </c>
      <c r="H21" s="66">
        <f t="shared" si="4"/>
        <v>36</v>
      </c>
      <c r="I21" s="75"/>
      <c r="J21" s="84"/>
      <c r="L21" s="130"/>
    </row>
    <row r="22" spans="1:14" ht="16.5" customHeight="1" thickBot="1">
      <c r="A22" s="38"/>
      <c r="B22" s="24"/>
      <c r="C22" s="116" t="s">
        <v>53</v>
      </c>
      <c r="D22" s="28">
        <f t="shared" si="2"/>
        <v>0.77430555555555514</v>
      </c>
      <c r="E22" s="28">
        <f t="shared" si="1"/>
        <v>0.78124999999999956</v>
      </c>
      <c r="F22" s="60">
        <v>6.9444444444444441E-3</v>
      </c>
      <c r="G22" s="5">
        <f t="shared" si="3"/>
        <v>36</v>
      </c>
      <c r="H22" s="66">
        <f t="shared" si="4"/>
        <v>38</v>
      </c>
      <c r="I22" s="127" t="s">
        <v>167</v>
      </c>
      <c r="J22" s="132" t="s">
        <v>156</v>
      </c>
      <c r="L22" s="130"/>
    </row>
    <row r="23" spans="1:14" s="1" customFormat="1" ht="30" customHeight="1" thickBot="1">
      <c r="A23" s="39"/>
      <c r="B23" s="43" t="s">
        <v>8</v>
      </c>
      <c r="C23" s="44" t="s">
        <v>0</v>
      </c>
      <c r="D23" s="45" t="s">
        <v>14</v>
      </c>
      <c r="E23" s="45" t="s">
        <v>15</v>
      </c>
      <c r="F23" s="58"/>
      <c r="G23" s="46" t="s">
        <v>9</v>
      </c>
      <c r="H23" s="64" t="s">
        <v>10</v>
      </c>
      <c r="I23" s="103" t="s">
        <v>130</v>
      </c>
      <c r="J23" s="95" t="s">
        <v>1</v>
      </c>
    </row>
    <row r="24" spans="1:14" ht="16.5" customHeight="1">
      <c r="A24" s="36"/>
      <c r="B24" s="24"/>
      <c r="C24" s="146" t="s">
        <v>142</v>
      </c>
      <c r="D24" s="31">
        <f>E22</f>
        <v>0.78124999999999956</v>
      </c>
      <c r="E24" s="27">
        <f>D24+F24</f>
        <v>0.78819444444444398</v>
      </c>
      <c r="F24" s="61">
        <v>6.9444444444444441E-3</v>
      </c>
      <c r="G24" s="6">
        <f>H22</f>
        <v>38</v>
      </c>
      <c r="H24" s="66">
        <f>G24+2</f>
        <v>40</v>
      </c>
      <c r="I24" s="106" t="s">
        <v>129</v>
      </c>
      <c r="J24" s="96"/>
    </row>
    <row r="25" spans="1:14" ht="16.5" customHeight="1">
      <c r="A25" s="36"/>
      <c r="B25" s="24"/>
      <c r="C25" s="142" t="s">
        <v>53</v>
      </c>
      <c r="D25" s="32">
        <f>E24</f>
        <v>0.78819444444444398</v>
      </c>
      <c r="E25" s="62">
        <f t="shared" ref="E25:E45" si="5">D25+F25</f>
        <v>0.7951388888888884</v>
      </c>
      <c r="F25" s="60">
        <v>6.9444444444444441E-3</v>
      </c>
      <c r="G25" s="6">
        <f t="shared" ref="G25:G45" si="6">SUM(G24+2)</f>
        <v>40</v>
      </c>
      <c r="H25" s="66">
        <f t="shared" ref="H25:H45" si="7">SUM(H24+2)</f>
        <v>42</v>
      </c>
      <c r="I25" s="107" t="s">
        <v>103</v>
      </c>
      <c r="J25" s="158" t="s">
        <v>60</v>
      </c>
    </row>
    <row r="26" spans="1:14" ht="16.5" customHeight="1">
      <c r="A26" s="36"/>
      <c r="B26" s="24"/>
      <c r="C26" s="116" t="s">
        <v>32</v>
      </c>
      <c r="D26" s="32">
        <f t="shared" ref="D26:D45" si="8">E25</f>
        <v>0.7951388888888884</v>
      </c>
      <c r="E26" s="62">
        <f t="shared" si="5"/>
        <v>0.80208333333333282</v>
      </c>
      <c r="F26" s="60">
        <v>6.9444444444444441E-3</v>
      </c>
      <c r="G26" s="6">
        <f t="shared" si="6"/>
        <v>42</v>
      </c>
      <c r="H26" s="66">
        <f t="shared" si="7"/>
        <v>44</v>
      </c>
      <c r="I26" s="71" t="s">
        <v>34</v>
      </c>
      <c r="J26" s="157" t="s">
        <v>180</v>
      </c>
    </row>
    <row r="27" spans="1:14" ht="16.5" customHeight="1">
      <c r="A27" s="36"/>
      <c r="B27" s="24"/>
      <c r="C27" s="116" t="s">
        <v>55</v>
      </c>
      <c r="D27" s="32">
        <f t="shared" si="8"/>
        <v>0.80208333333333282</v>
      </c>
      <c r="E27" s="62">
        <f t="shared" si="5"/>
        <v>0.80902777777777724</v>
      </c>
      <c r="F27" s="60">
        <v>6.9444444444444441E-3</v>
      </c>
      <c r="G27" s="6">
        <f t="shared" si="6"/>
        <v>44</v>
      </c>
      <c r="H27" s="66">
        <f t="shared" si="7"/>
        <v>46</v>
      </c>
      <c r="I27" s="75" t="s">
        <v>101</v>
      </c>
      <c r="J27" s="140"/>
    </row>
    <row r="28" spans="1:14" ht="16.5" customHeight="1">
      <c r="A28" s="36"/>
      <c r="B28" s="24"/>
      <c r="C28" s="147" t="s">
        <v>142</v>
      </c>
      <c r="D28" s="53">
        <f t="shared" si="8"/>
        <v>0.80902777777777724</v>
      </c>
      <c r="E28" s="27">
        <f t="shared" si="5"/>
        <v>0.81597222222222165</v>
      </c>
      <c r="F28" s="60">
        <v>6.9444444444444441E-3</v>
      </c>
      <c r="G28" s="6">
        <f t="shared" si="6"/>
        <v>46</v>
      </c>
      <c r="H28" s="66">
        <f t="shared" si="7"/>
        <v>48</v>
      </c>
      <c r="I28" s="75" t="s">
        <v>165</v>
      </c>
      <c r="J28" s="156" t="s">
        <v>181</v>
      </c>
    </row>
    <row r="29" spans="1:14" ht="16.5" customHeight="1">
      <c r="A29" s="36"/>
      <c r="B29" s="24"/>
      <c r="C29" s="142" t="s">
        <v>53</v>
      </c>
      <c r="D29" s="32">
        <f t="shared" si="8"/>
        <v>0.81597222222222165</v>
      </c>
      <c r="E29" s="62">
        <f t="shared" si="5"/>
        <v>0.82291666666666607</v>
      </c>
      <c r="F29" s="60">
        <v>6.9444444444444441E-3</v>
      </c>
      <c r="G29" s="6">
        <f t="shared" si="6"/>
        <v>48</v>
      </c>
      <c r="H29" s="66">
        <f t="shared" si="7"/>
        <v>50</v>
      </c>
      <c r="I29" s="71"/>
      <c r="J29" s="140" t="s">
        <v>183</v>
      </c>
    </row>
    <row r="30" spans="1:14" ht="16.5" customHeight="1">
      <c r="A30" s="36"/>
      <c r="B30" s="24"/>
      <c r="C30" s="116" t="s">
        <v>32</v>
      </c>
      <c r="D30" s="32">
        <f t="shared" si="8"/>
        <v>0.82291666666666607</v>
      </c>
      <c r="E30" s="62">
        <f t="shared" si="5"/>
        <v>0.82986111111111049</v>
      </c>
      <c r="F30" s="60">
        <v>6.9444444444444441E-3</v>
      </c>
      <c r="G30" s="6">
        <f t="shared" si="6"/>
        <v>50</v>
      </c>
      <c r="H30" s="66">
        <f t="shared" si="7"/>
        <v>52</v>
      </c>
      <c r="I30" s="70"/>
      <c r="J30" s="140" t="s">
        <v>182</v>
      </c>
    </row>
    <row r="31" spans="1:14" ht="16.5" customHeight="1">
      <c r="A31" s="36"/>
      <c r="B31" s="24"/>
      <c r="C31" s="116" t="s">
        <v>55</v>
      </c>
      <c r="D31" s="32">
        <f t="shared" si="8"/>
        <v>0.82986111111111049</v>
      </c>
      <c r="E31" s="62">
        <f t="shared" si="5"/>
        <v>0.83680555555555491</v>
      </c>
      <c r="F31" s="60">
        <v>6.9444444444444441E-3</v>
      </c>
      <c r="G31" s="6">
        <f t="shared" si="6"/>
        <v>52</v>
      </c>
      <c r="H31" s="66">
        <f t="shared" si="7"/>
        <v>54</v>
      </c>
      <c r="I31" s="72"/>
      <c r="J31" s="140" t="s">
        <v>61</v>
      </c>
    </row>
    <row r="32" spans="1:14" ht="16.5" customHeight="1">
      <c r="A32" s="36"/>
      <c r="B32" s="24"/>
      <c r="C32" s="147" t="s">
        <v>142</v>
      </c>
      <c r="D32" s="53">
        <f t="shared" si="8"/>
        <v>0.83680555555555491</v>
      </c>
      <c r="E32" s="27">
        <f t="shared" si="5"/>
        <v>0.84374999999999933</v>
      </c>
      <c r="F32" s="60">
        <v>6.9444444444444441E-3</v>
      </c>
      <c r="G32" s="6">
        <f t="shared" si="6"/>
        <v>54</v>
      </c>
      <c r="H32" s="66">
        <f t="shared" si="7"/>
        <v>56</v>
      </c>
      <c r="I32" s="72"/>
      <c r="J32" s="156" t="s">
        <v>62</v>
      </c>
    </row>
    <row r="33" spans="1:10" ht="16.5" customHeight="1">
      <c r="A33" s="36"/>
      <c r="B33" s="24"/>
      <c r="C33" s="142" t="s">
        <v>53</v>
      </c>
      <c r="D33" s="32">
        <f t="shared" si="8"/>
        <v>0.84374999999999933</v>
      </c>
      <c r="E33" s="62">
        <f t="shared" si="5"/>
        <v>0.85069444444444375</v>
      </c>
      <c r="F33" s="60">
        <v>6.9444444444444441E-3</v>
      </c>
      <c r="G33" s="6">
        <f t="shared" si="6"/>
        <v>56</v>
      </c>
      <c r="H33" s="66">
        <f t="shared" si="7"/>
        <v>58</v>
      </c>
      <c r="I33" s="71"/>
      <c r="J33" s="140"/>
    </row>
    <row r="34" spans="1:10" ht="16.5" customHeight="1">
      <c r="A34" s="36"/>
      <c r="B34" s="24"/>
      <c r="C34" s="116" t="s">
        <v>32</v>
      </c>
      <c r="D34" s="32">
        <f t="shared" si="8"/>
        <v>0.85069444444444375</v>
      </c>
      <c r="E34" s="62">
        <f t="shared" si="5"/>
        <v>0.85763888888888817</v>
      </c>
      <c r="F34" s="60">
        <v>6.9444444444444441E-3</v>
      </c>
      <c r="G34" s="6">
        <f t="shared" si="6"/>
        <v>58</v>
      </c>
      <c r="H34" s="66">
        <f t="shared" si="7"/>
        <v>60</v>
      </c>
      <c r="I34" s="72"/>
      <c r="J34" s="124"/>
    </row>
    <row r="35" spans="1:10" ht="16.5" customHeight="1">
      <c r="A35" s="36"/>
      <c r="B35" s="24"/>
      <c r="C35" s="116" t="s">
        <v>55</v>
      </c>
      <c r="D35" s="32">
        <f t="shared" si="8"/>
        <v>0.85763888888888817</v>
      </c>
      <c r="E35" s="62">
        <f t="shared" si="5"/>
        <v>0.86458333333333259</v>
      </c>
      <c r="F35" s="60">
        <v>6.9444444444444441E-3</v>
      </c>
      <c r="G35" s="6">
        <f t="shared" si="6"/>
        <v>60</v>
      </c>
      <c r="H35" s="66">
        <f t="shared" si="7"/>
        <v>62</v>
      </c>
      <c r="I35" s="72"/>
      <c r="J35" s="140" t="s">
        <v>184</v>
      </c>
    </row>
    <row r="36" spans="1:10" ht="16.5" customHeight="1">
      <c r="A36" s="36"/>
      <c r="B36" s="24"/>
      <c r="C36" s="147" t="s">
        <v>142</v>
      </c>
      <c r="D36" s="53">
        <f t="shared" si="8"/>
        <v>0.86458333333333259</v>
      </c>
      <c r="E36" s="76">
        <f t="shared" si="5"/>
        <v>0.87152777777777701</v>
      </c>
      <c r="F36" s="60">
        <v>6.9444444444444441E-3</v>
      </c>
      <c r="G36" s="6">
        <f t="shared" si="6"/>
        <v>62</v>
      </c>
      <c r="H36" s="66">
        <f t="shared" si="7"/>
        <v>64</v>
      </c>
      <c r="I36" s="72"/>
      <c r="J36" s="157" t="s">
        <v>63</v>
      </c>
    </row>
    <row r="37" spans="1:10" ht="16.5" customHeight="1">
      <c r="A37" s="36"/>
      <c r="B37" s="24"/>
      <c r="C37" s="142" t="s">
        <v>53</v>
      </c>
      <c r="D37" s="32">
        <f t="shared" si="8"/>
        <v>0.87152777777777701</v>
      </c>
      <c r="E37" s="62">
        <f t="shared" si="5"/>
        <v>0.87847222222222143</v>
      </c>
      <c r="F37" s="60">
        <v>6.9444444444444441E-3</v>
      </c>
      <c r="G37" s="6">
        <f t="shared" si="6"/>
        <v>64</v>
      </c>
      <c r="H37" s="66">
        <f t="shared" si="7"/>
        <v>66</v>
      </c>
      <c r="I37" s="107"/>
      <c r="J37" s="124"/>
    </row>
    <row r="38" spans="1:10" ht="16.5" customHeight="1">
      <c r="A38" s="36"/>
      <c r="B38" s="23"/>
      <c r="C38" s="116" t="s">
        <v>32</v>
      </c>
      <c r="D38" s="32">
        <f t="shared" si="8"/>
        <v>0.87847222222222143</v>
      </c>
      <c r="E38" s="62">
        <f t="shared" si="5"/>
        <v>0.88541666666666585</v>
      </c>
      <c r="F38" s="60">
        <v>6.9444444444444441E-3</v>
      </c>
      <c r="G38" s="6">
        <f t="shared" si="6"/>
        <v>66</v>
      </c>
      <c r="H38" s="66">
        <f t="shared" si="7"/>
        <v>68</v>
      </c>
      <c r="I38" s="107"/>
      <c r="J38" s="139"/>
    </row>
    <row r="39" spans="1:10" ht="16.5" customHeight="1">
      <c r="A39" s="36"/>
      <c r="B39" s="23"/>
      <c r="C39" s="116" t="s">
        <v>55</v>
      </c>
      <c r="D39" s="32">
        <f t="shared" si="8"/>
        <v>0.88541666666666585</v>
      </c>
      <c r="E39" s="62">
        <f t="shared" si="5"/>
        <v>0.89236111111111027</v>
      </c>
      <c r="F39" s="60">
        <v>6.9444444444444441E-3</v>
      </c>
      <c r="G39" s="6">
        <f t="shared" si="6"/>
        <v>68</v>
      </c>
      <c r="H39" s="66">
        <f t="shared" si="7"/>
        <v>70</v>
      </c>
      <c r="I39" s="107"/>
      <c r="J39" s="86"/>
    </row>
    <row r="40" spans="1:10" ht="16.5" customHeight="1">
      <c r="A40" s="36"/>
      <c r="B40" s="23"/>
      <c r="C40" s="147" t="s">
        <v>142</v>
      </c>
      <c r="D40" s="53">
        <f t="shared" si="8"/>
        <v>0.89236111111111027</v>
      </c>
      <c r="E40" s="76">
        <f t="shared" si="5"/>
        <v>0.89930555555555469</v>
      </c>
      <c r="F40" s="60">
        <v>6.9444444444444441E-3</v>
      </c>
      <c r="G40" s="6">
        <f t="shared" si="6"/>
        <v>70</v>
      </c>
      <c r="H40" s="66">
        <f t="shared" si="7"/>
        <v>72</v>
      </c>
      <c r="I40" s="107"/>
      <c r="J40" s="86"/>
    </row>
    <row r="41" spans="1:10" ht="16.5" customHeight="1">
      <c r="A41" s="36"/>
      <c r="B41" s="23"/>
      <c r="C41" s="142" t="s">
        <v>53</v>
      </c>
      <c r="D41" s="32">
        <f t="shared" si="8"/>
        <v>0.89930555555555469</v>
      </c>
      <c r="E41" s="62">
        <f t="shared" si="5"/>
        <v>0.90624999999999911</v>
      </c>
      <c r="F41" s="60">
        <v>6.9444444444444441E-3</v>
      </c>
      <c r="G41" s="6">
        <f t="shared" si="6"/>
        <v>72</v>
      </c>
      <c r="H41" s="66">
        <f t="shared" si="7"/>
        <v>74</v>
      </c>
      <c r="I41" s="107"/>
      <c r="J41" s="86"/>
    </row>
    <row r="42" spans="1:10" ht="16.5" customHeight="1">
      <c r="A42" s="36"/>
      <c r="B42" s="23"/>
      <c r="C42" s="116" t="s">
        <v>32</v>
      </c>
      <c r="D42" s="32">
        <f t="shared" si="8"/>
        <v>0.90624999999999911</v>
      </c>
      <c r="E42" s="62">
        <f t="shared" si="5"/>
        <v>0.91319444444444353</v>
      </c>
      <c r="F42" s="60">
        <v>6.9444444444444441E-3</v>
      </c>
      <c r="G42" s="6">
        <f t="shared" si="6"/>
        <v>74</v>
      </c>
      <c r="H42" s="66">
        <f t="shared" si="7"/>
        <v>76</v>
      </c>
      <c r="I42" s="107"/>
      <c r="J42" s="86"/>
    </row>
    <row r="43" spans="1:10" ht="16.5" customHeight="1">
      <c r="A43" s="36"/>
      <c r="B43" s="23"/>
      <c r="C43" s="116" t="s">
        <v>55</v>
      </c>
      <c r="D43" s="32">
        <f t="shared" si="8"/>
        <v>0.91319444444444353</v>
      </c>
      <c r="E43" s="62">
        <f t="shared" si="5"/>
        <v>0.92013888888888795</v>
      </c>
      <c r="F43" s="60">
        <v>6.9444444444444441E-3</v>
      </c>
      <c r="G43" s="6">
        <f t="shared" si="6"/>
        <v>76</v>
      </c>
      <c r="H43" s="66">
        <f t="shared" si="7"/>
        <v>78</v>
      </c>
      <c r="I43" s="107"/>
      <c r="J43" s="86"/>
    </row>
    <row r="44" spans="1:10" ht="16.5" customHeight="1">
      <c r="A44" s="36"/>
      <c r="B44" s="23"/>
      <c r="C44" s="148" t="s">
        <v>142</v>
      </c>
      <c r="D44" s="53">
        <f t="shared" si="8"/>
        <v>0.92013888888888795</v>
      </c>
      <c r="E44" s="76">
        <f t="shared" si="5"/>
        <v>0.92708333333333237</v>
      </c>
      <c r="F44" s="60">
        <v>6.9444444444444441E-3</v>
      </c>
      <c r="G44" s="6">
        <f t="shared" si="6"/>
        <v>78</v>
      </c>
      <c r="H44" s="66">
        <f t="shared" si="7"/>
        <v>80</v>
      </c>
      <c r="I44" s="133"/>
      <c r="J44" s="140" t="s">
        <v>186</v>
      </c>
    </row>
    <row r="45" spans="1:10" ht="16.5" customHeight="1" thickBot="1">
      <c r="A45" s="36"/>
      <c r="B45" s="23"/>
      <c r="C45" s="142" t="s">
        <v>53</v>
      </c>
      <c r="D45" s="32">
        <f t="shared" si="8"/>
        <v>0.92708333333333237</v>
      </c>
      <c r="E45" s="62">
        <f t="shared" si="5"/>
        <v>0.93402777777777679</v>
      </c>
      <c r="F45" s="60">
        <v>6.9444444444444441E-3</v>
      </c>
      <c r="G45" s="6">
        <f t="shared" si="6"/>
        <v>80</v>
      </c>
      <c r="H45" s="66">
        <f t="shared" si="7"/>
        <v>82</v>
      </c>
      <c r="I45" s="92" t="s">
        <v>104</v>
      </c>
      <c r="J45" s="134" t="s">
        <v>155</v>
      </c>
    </row>
    <row r="46" spans="1:10" s="1" customFormat="1" ht="30" customHeight="1" thickBot="1">
      <c r="A46" s="20"/>
      <c r="B46" s="43" t="s">
        <v>12</v>
      </c>
      <c r="C46" s="44" t="s">
        <v>0</v>
      </c>
      <c r="D46" s="45" t="s">
        <v>14</v>
      </c>
      <c r="E46" s="45" t="s">
        <v>15</v>
      </c>
      <c r="F46" s="58"/>
      <c r="G46" s="46" t="s">
        <v>9</v>
      </c>
      <c r="H46" s="64" t="s">
        <v>10</v>
      </c>
      <c r="I46" s="103" t="s">
        <v>133</v>
      </c>
      <c r="J46" s="95" t="s">
        <v>1</v>
      </c>
    </row>
    <row r="47" spans="1:10" ht="16.5" customHeight="1">
      <c r="A47" s="36"/>
      <c r="B47" s="23"/>
      <c r="C47" s="143" t="s">
        <v>31</v>
      </c>
      <c r="D47" s="27">
        <f>E45</f>
        <v>0.93402777777777679</v>
      </c>
      <c r="E47" s="27">
        <f t="shared" ref="E47:E56" si="9">SUM(D47+F47)</f>
        <v>0.94097222222222121</v>
      </c>
      <c r="F47" s="61">
        <v>6.9444444444444441E-3</v>
      </c>
      <c r="G47" s="5">
        <f>H45</f>
        <v>82</v>
      </c>
      <c r="H47" s="65">
        <f>G47+2</f>
        <v>84</v>
      </c>
      <c r="I47" s="106" t="s">
        <v>131</v>
      </c>
      <c r="J47" s="159" t="s">
        <v>185</v>
      </c>
    </row>
    <row r="48" spans="1:10" ht="16.5" customHeight="1">
      <c r="A48" s="36"/>
      <c r="B48" s="24"/>
      <c r="C48" s="116" t="s">
        <v>154</v>
      </c>
      <c r="D48" s="28">
        <f t="shared" ref="D48:D58" si="10">SUM(D47+F47)</f>
        <v>0.94097222222222121</v>
      </c>
      <c r="E48" s="28">
        <f t="shared" si="9"/>
        <v>0.94791666666666563</v>
      </c>
      <c r="F48" s="60">
        <v>6.9444444444444441E-3</v>
      </c>
      <c r="G48" s="6">
        <f t="shared" ref="G48:H62" si="11">SUM(G47+2)</f>
        <v>84</v>
      </c>
      <c r="H48" s="66">
        <f t="shared" ref="H48:H55" si="12">SUM(H47+2)</f>
        <v>86</v>
      </c>
      <c r="I48" s="74" t="s">
        <v>105</v>
      </c>
      <c r="J48" s="156" t="s">
        <v>187</v>
      </c>
    </row>
    <row r="49" spans="1:10" ht="16.5" customHeight="1">
      <c r="A49" s="36"/>
      <c r="B49" s="24"/>
      <c r="C49" s="142" t="s">
        <v>33</v>
      </c>
      <c r="D49" s="28">
        <f t="shared" si="10"/>
        <v>0.94791666666666563</v>
      </c>
      <c r="E49" s="28">
        <f t="shared" si="9"/>
        <v>0.95486111111111005</v>
      </c>
      <c r="F49" s="60">
        <v>6.9444444444444441E-3</v>
      </c>
      <c r="G49" s="6">
        <f t="shared" si="11"/>
        <v>86</v>
      </c>
      <c r="H49" s="66">
        <f t="shared" si="12"/>
        <v>88</v>
      </c>
      <c r="I49" s="71" t="s">
        <v>34</v>
      </c>
      <c r="J49" s="138"/>
    </row>
    <row r="50" spans="1:10" ht="16.5" customHeight="1">
      <c r="A50" s="36"/>
      <c r="B50" s="24"/>
      <c r="C50" s="125" t="s">
        <v>98</v>
      </c>
      <c r="D50" s="28">
        <f t="shared" si="10"/>
        <v>0.95486111111111005</v>
      </c>
      <c r="E50" s="28">
        <f t="shared" si="9"/>
        <v>0.96180555555555447</v>
      </c>
      <c r="F50" s="60">
        <v>6.9444444444444441E-3</v>
      </c>
      <c r="G50" s="6">
        <f t="shared" si="11"/>
        <v>88</v>
      </c>
      <c r="H50" s="66">
        <f t="shared" si="12"/>
        <v>90</v>
      </c>
      <c r="I50" s="75" t="s">
        <v>164</v>
      </c>
      <c r="J50" s="138"/>
    </row>
    <row r="51" spans="1:10" ht="16.5" customHeight="1">
      <c r="A51" s="36"/>
      <c r="B51" s="24"/>
      <c r="C51" s="144" t="s">
        <v>31</v>
      </c>
      <c r="D51" s="30">
        <f t="shared" si="10"/>
        <v>0.96180555555555447</v>
      </c>
      <c r="E51" s="30">
        <f t="shared" si="9"/>
        <v>0.96874999999999889</v>
      </c>
      <c r="F51" s="60">
        <v>6.9444444444444441E-3</v>
      </c>
      <c r="G51" s="6">
        <f t="shared" si="11"/>
        <v>90</v>
      </c>
      <c r="H51" s="66">
        <f t="shared" si="12"/>
        <v>92</v>
      </c>
      <c r="I51" s="72" t="s">
        <v>166</v>
      </c>
      <c r="J51" s="84"/>
    </row>
    <row r="52" spans="1:10" ht="16.5" customHeight="1">
      <c r="A52" s="36"/>
      <c r="B52" s="24"/>
      <c r="C52" s="116" t="s">
        <v>154</v>
      </c>
      <c r="D52" s="28">
        <f t="shared" si="10"/>
        <v>0.96874999999999889</v>
      </c>
      <c r="E52" s="28">
        <f t="shared" si="9"/>
        <v>0.97569444444444331</v>
      </c>
      <c r="F52" s="60">
        <v>6.9444444444444441E-3</v>
      </c>
      <c r="G52" s="6">
        <f t="shared" si="11"/>
        <v>92</v>
      </c>
      <c r="H52" s="66">
        <f t="shared" si="12"/>
        <v>94</v>
      </c>
      <c r="I52" s="71"/>
      <c r="J52" s="156" t="s">
        <v>188</v>
      </c>
    </row>
    <row r="53" spans="1:10" ht="16.5" customHeight="1">
      <c r="A53" s="36"/>
      <c r="B53" s="24"/>
      <c r="C53" s="142" t="s">
        <v>33</v>
      </c>
      <c r="D53" s="28">
        <f t="shared" si="10"/>
        <v>0.97569444444444331</v>
      </c>
      <c r="E53" s="28">
        <f t="shared" si="9"/>
        <v>0.98263888888888773</v>
      </c>
      <c r="F53" s="60">
        <v>6.9444444444444441E-3</v>
      </c>
      <c r="G53" s="6">
        <f t="shared" si="11"/>
        <v>94</v>
      </c>
      <c r="H53" s="66">
        <f t="shared" si="12"/>
        <v>96</v>
      </c>
      <c r="I53" s="72"/>
      <c r="J53" s="156" t="s">
        <v>189</v>
      </c>
    </row>
    <row r="54" spans="1:10" ht="16.5" customHeight="1">
      <c r="A54" s="36"/>
      <c r="B54" s="24"/>
      <c r="C54" s="125" t="s">
        <v>98</v>
      </c>
      <c r="D54" s="28">
        <f t="shared" si="10"/>
        <v>0.98263888888888773</v>
      </c>
      <c r="E54" s="28">
        <f t="shared" si="9"/>
        <v>0.98958333333333215</v>
      </c>
      <c r="F54" s="60">
        <v>6.9444444444444441E-3</v>
      </c>
      <c r="G54" s="6">
        <f t="shared" si="11"/>
        <v>96</v>
      </c>
      <c r="H54" s="66">
        <f t="shared" si="12"/>
        <v>98</v>
      </c>
      <c r="I54" s="72"/>
      <c r="J54" s="84"/>
    </row>
    <row r="55" spans="1:10" ht="16.5" customHeight="1">
      <c r="A55" s="36"/>
      <c r="B55" s="24"/>
      <c r="C55" s="144" t="s">
        <v>31</v>
      </c>
      <c r="D55" s="30">
        <f t="shared" si="10"/>
        <v>0.98958333333333215</v>
      </c>
      <c r="E55" s="30">
        <f t="shared" si="9"/>
        <v>0.99652777777777657</v>
      </c>
      <c r="F55" s="60">
        <v>6.9444444444444441E-3</v>
      </c>
      <c r="G55" s="6">
        <f t="shared" si="11"/>
        <v>98</v>
      </c>
      <c r="H55" s="66">
        <f t="shared" si="12"/>
        <v>100</v>
      </c>
      <c r="I55" s="72"/>
      <c r="J55" s="140" t="s">
        <v>64</v>
      </c>
    </row>
    <row r="56" spans="1:10" ht="16.5" customHeight="1">
      <c r="A56" s="36"/>
      <c r="B56" s="24"/>
      <c r="C56" s="116" t="s">
        <v>154</v>
      </c>
      <c r="D56" s="28">
        <f t="shared" si="10"/>
        <v>0.99652777777777657</v>
      </c>
      <c r="E56" s="28">
        <f t="shared" si="9"/>
        <v>1.003472222222221</v>
      </c>
      <c r="F56" s="60">
        <v>6.9444444444444441E-3</v>
      </c>
      <c r="G56" s="6">
        <f t="shared" si="11"/>
        <v>100</v>
      </c>
      <c r="H56" s="66">
        <f>SUM(H55+2)</f>
        <v>102</v>
      </c>
      <c r="I56" s="74"/>
      <c r="J56" s="156" t="s">
        <v>190</v>
      </c>
    </row>
    <row r="57" spans="1:10" ht="16.5" customHeight="1">
      <c r="A57" s="36"/>
      <c r="B57" s="24"/>
      <c r="C57" s="142" t="s">
        <v>33</v>
      </c>
      <c r="D57" s="28">
        <f t="shared" si="10"/>
        <v>1.003472222222221</v>
      </c>
      <c r="E57" s="28">
        <f>SUM(D57+F57)</f>
        <v>1.0104166666666654</v>
      </c>
      <c r="F57" s="60">
        <v>6.9444444444444441E-3</v>
      </c>
      <c r="G57" s="6">
        <f t="shared" si="11"/>
        <v>102</v>
      </c>
      <c r="H57" s="66">
        <f t="shared" si="11"/>
        <v>104</v>
      </c>
      <c r="I57" s="72"/>
      <c r="J57" s="82"/>
    </row>
    <row r="58" spans="1:10" ht="16.5" customHeight="1">
      <c r="A58" s="36"/>
      <c r="B58" s="24"/>
      <c r="C58" s="125" t="s">
        <v>98</v>
      </c>
      <c r="D58" s="28">
        <f t="shared" si="10"/>
        <v>1.0104166666666654</v>
      </c>
      <c r="E58" s="28">
        <f t="shared" ref="E58:E77" si="13">SUM(D58+F58)</f>
        <v>1.0173611111111098</v>
      </c>
      <c r="F58" s="60">
        <v>6.9444444444444441E-3</v>
      </c>
      <c r="G58" s="6">
        <f t="shared" si="11"/>
        <v>104</v>
      </c>
      <c r="H58" s="66">
        <f t="shared" si="11"/>
        <v>106</v>
      </c>
      <c r="I58" s="72"/>
      <c r="J58" s="157" t="s">
        <v>191</v>
      </c>
    </row>
    <row r="59" spans="1:10" ht="16.5" customHeight="1">
      <c r="A59" s="36"/>
      <c r="B59" s="24"/>
      <c r="C59" s="144" t="s">
        <v>31</v>
      </c>
      <c r="D59" s="30">
        <f t="shared" ref="D59:D80" si="14">SUM(D58+F58)</f>
        <v>1.0173611111111098</v>
      </c>
      <c r="E59" s="30">
        <f t="shared" si="13"/>
        <v>1.0243055555555542</v>
      </c>
      <c r="F59" s="60">
        <v>6.9444444444444441E-3</v>
      </c>
      <c r="G59" s="6">
        <f t="shared" si="11"/>
        <v>106</v>
      </c>
      <c r="H59" s="66">
        <f t="shared" si="11"/>
        <v>108</v>
      </c>
      <c r="I59" s="72"/>
      <c r="J59" s="140" t="s">
        <v>192</v>
      </c>
    </row>
    <row r="60" spans="1:10" ht="16.5" customHeight="1">
      <c r="A60" s="36"/>
      <c r="B60" s="24"/>
      <c r="C60" s="116" t="s">
        <v>154</v>
      </c>
      <c r="D60" s="28">
        <f t="shared" si="14"/>
        <v>1.0243055555555542</v>
      </c>
      <c r="E60" s="28">
        <f t="shared" si="13"/>
        <v>1.0312499999999987</v>
      </c>
      <c r="F60" s="60">
        <v>6.9444444444444441E-3</v>
      </c>
      <c r="G60" s="6">
        <f t="shared" si="11"/>
        <v>108</v>
      </c>
      <c r="H60" s="66">
        <f t="shared" si="11"/>
        <v>110</v>
      </c>
      <c r="I60" s="72"/>
      <c r="J60" s="140" t="s">
        <v>65</v>
      </c>
    </row>
    <row r="61" spans="1:10" ht="16.5" customHeight="1">
      <c r="A61" s="36"/>
      <c r="B61" s="24"/>
      <c r="C61" s="142" t="s">
        <v>33</v>
      </c>
      <c r="D61" s="28">
        <f t="shared" si="14"/>
        <v>1.0312499999999987</v>
      </c>
      <c r="E61" s="28">
        <f t="shared" si="13"/>
        <v>1.0381944444444431</v>
      </c>
      <c r="F61" s="60">
        <v>6.9444444444444441E-3</v>
      </c>
      <c r="G61" s="6">
        <f t="shared" si="11"/>
        <v>110</v>
      </c>
      <c r="H61" s="66">
        <f t="shared" si="11"/>
        <v>112</v>
      </c>
      <c r="I61" s="72"/>
      <c r="J61" s="140" t="s">
        <v>66</v>
      </c>
    </row>
    <row r="62" spans="1:10" ht="16.5" customHeight="1">
      <c r="A62" s="36"/>
      <c r="B62" s="24"/>
      <c r="C62" s="125" t="s">
        <v>98</v>
      </c>
      <c r="D62" s="28">
        <f t="shared" si="14"/>
        <v>1.0381944444444431</v>
      </c>
      <c r="E62" s="28">
        <f t="shared" si="13"/>
        <v>1.0451388888888875</v>
      </c>
      <c r="F62" s="60">
        <v>6.9444444444444441E-3</v>
      </c>
      <c r="G62" s="6">
        <f t="shared" si="11"/>
        <v>112</v>
      </c>
      <c r="H62" s="66">
        <f>SUM(H61+2)</f>
        <v>114</v>
      </c>
      <c r="I62" s="72"/>
      <c r="J62" s="83"/>
    </row>
    <row r="63" spans="1:10" ht="16.5" customHeight="1">
      <c r="A63" s="36"/>
      <c r="B63" s="24"/>
      <c r="C63" s="144" t="s">
        <v>31</v>
      </c>
      <c r="D63" s="34">
        <f t="shared" si="14"/>
        <v>1.0451388888888875</v>
      </c>
      <c r="E63" s="34">
        <f t="shared" si="13"/>
        <v>1.0520833333333319</v>
      </c>
      <c r="F63" s="60">
        <v>6.9444444444444441E-3</v>
      </c>
      <c r="G63" s="6">
        <f t="shared" ref="G63:H63" si="15">SUM(G62+2)</f>
        <v>114</v>
      </c>
      <c r="H63" s="66">
        <f t="shared" si="15"/>
        <v>116</v>
      </c>
      <c r="I63" s="72"/>
      <c r="J63" s="140" t="s">
        <v>193</v>
      </c>
    </row>
    <row r="64" spans="1:10" ht="16.5" customHeight="1">
      <c r="A64" s="36"/>
      <c r="B64" s="24"/>
      <c r="C64" s="116" t="s">
        <v>154</v>
      </c>
      <c r="D64" s="28">
        <f t="shared" si="14"/>
        <v>1.0520833333333319</v>
      </c>
      <c r="E64" s="28">
        <f t="shared" si="13"/>
        <v>1.0590277777777763</v>
      </c>
      <c r="F64" s="60">
        <v>6.9444444444444441E-3</v>
      </c>
      <c r="G64" s="6">
        <f t="shared" ref="G64:H64" si="16">SUM(G63+2)</f>
        <v>116</v>
      </c>
      <c r="H64" s="66">
        <f t="shared" si="16"/>
        <v>118</v>
      </c>
      <c r="I64" s="72"/>
      <c r="J64" s="83"/>
    </row>
    <row r="65" spans="1:10" ht="16.5" customHeight="1">
      <c r="A65" s="36"/>
      <c r="B65" s="24"/>
      <c r="C65" s="142" t="s">
        <v>33</v>
      </c>
      <c r="D65" s="28">
        <f t="shared" si="14"/>
        <v>1.0590277777777763</v>
      </c>
      <c r="E65" s="28">
        <f t="shared" si="13"/>
        <v>1.0659722222222208</v>
      </c>
      <c r="F65" s="60">
        <v>6.9444444444444441E-3</v>
      </c>
      <c r="G65" s="6">
        <f t="shared" ref="G65:H65" si="17">SUM(G64+2)</f>
        <v>118</v>
      </c>
      <c r="H65" s="66">
        <f t="shared" si="17"/>
        <v>120</v>
      </c>
      <c r="I65" s="72"/>
      <c r="J65" s="140" t="s">
        <v>194</v>
      </c>
    </row>
    <row r="66" spans="1:10" ht="16.5" customHeight="1" thickBot="1">
      <c r="A66" s="36"/>
      <c r="B66" s="24"/>
      <c r="C66" s="125" t="s">
        <v>98</v>
      </c>
      <c r="D66" s="28">
        <f t="shared" si="14"/>
        <v>1.0659722222222208</v>
      </c>
      <c r="E66" s="28">
        <f t="shared" si="13"/>
        <v>1.0729166666666652</v>
      </c>
      <c r="F66" s="60">
        <v>6.9444444444444441E-3</v>
      </c>
      <c r="G66" s="6">
        <f t="shared" ref="G66:H66" si="18">SUM(G65+2)</f>
        <v>120</v>
      </c>
      <c r="H66" s="66">
        <f t="shared" si="18"/>
        <v>122</v>
      </c>
      <c r="I66" s="92" t="s">
        <v>106</v>
      </c>
      <c r="J66" s="135" t="s">
        <v>195</v>
      </c>
    </row>
    <row r="67" spans="1:10" s="1" customFormat="1" ht="30" customHeight="1" thickBot="1">
      <c r="A67" s="39"/>
      <c r="B67" s="43" t="s">
        <v>2</v>
      </c>
      <c r="C67" s="44" t="s">
        <v>0</v>
      </c>
      <c r="D67" s="45" t="s">
        <v>14</v>
      </c>
      <c r="E67" s="45" t="s">
        <v>15</v>
      </c>
      <c r="F67" s="58"/>
      <c r="G67" s="46" t="s">
        <v>9</v>
      </c>
      <c r="H67" s="67" t="s">
        <v>10</v>
      </c>
      <c r="I67" s="103" t="s">
        <v>94</v>
      </c>
      <c r="J67" s="95" t="s">
        <v>1</v>
      </c>
    </row>
    <row r="68" spans="1:10" ht="16.5" customHeight="1">
      <c r="A68" s="36"/>
      <c r="B68" s="23"/>
      <c r="C68" s="146" t="s">
        <v>142</v>
      </c>
      <c r="D68" s="27">
        <f>E66</f>
        <v>1.0729166666666652</v>
      </c>
      <c r="E68" s="27">
        <f t="shared" si="13"/>
        <v>1.0798611111111096</v>
      </c>
      <c r="F68" s="59">
        <v>6.9444444444444441E-3</v>
      </c>
      <c r="G68" s="5">
        <f>H66</f>
        <v>122</v>
      </c>
      <c r="H68" s="65">
        <f>G68+2</f>
        <v>124</v>
      </c>
      <c r="I68" s="106" t="s">
        <v>132</v>
      </c>
      <c r="J68" s="96"/>
    </row>
    <row r="69" spans="1:10" ht="16.5" customHeight="1">
      <c r="A69" s="36"/>
      <c r="B69" s="24"/>
      <c r="C69" s="142" t="s">
        <v>53</v>
      </c>
      <c r="D69" s="28">
        <f t="shared" si="14"/>
        <v>1.0798611111111096</v>
      </c>
      <c r="E69" s="28">
        <f t="shared" si="13"/>
        <v>1.086805555555554</v>
      </c>
      <c r="F69" s="60">
        <v>6.9444444444444441E-3</v>
      </c>
      <c r="G69" s="6">
        <f t="shared" ref="G69:G88" si="19">SUM(G68+2)</f>
        <v>124</v>
      </c>
      <c r="H69" s="66">
        <f t="shared" ref="H69:H88" si="20">SUM(H68+2)</f>
        <v>126</v>
      </c>
      <c r="I69" s="77" t="s">
        <v>107</v>
      </c>
      <c r="J69" s="84"/>
    </row>
    <row r="70" spans="1:10" ht="16.5" customHeight="1">
      <c r="A70" s="36"/>
      <c r="B70" s="24"/>
      <c r="C70" s="116" t="s">
        <v>32</v>
      </c>
      <c r="D70" s="28">
        <f t="shared" si="14"/>
        <v>1.086805555555554</v>
      </c>
      <c r="E70" s="28">
        <f t="shared" si="13"/>
        <v>1.0937499999999984</v>
      </c>
      <c r="F70" s="60">
        <v>6.9444444444444441E-3</v>
      </c>
      <c r="G70" s="6">
        <f t="shared" si="19"/>
        <v>126</v>
      </c>
      <c r="H70" s="66">
        <f t="shared" si="20"/>
        <v>128</v>
      </c>
      <c r="I70" s="71" t="s">
        <v>34</v>
      </c>
      <c r="J70" s="156" t="s">
        <v>67</v>
      </c>
    </row>
    <row r="71" spans="1:10" ht="16.5" customHeight="1">
      <c r="A71" s="36"/>
      <c r="B71" s="24"/>
      <c r="C71" s="116" t="s">
        <v>55</v>
      </c>
      <c r="D71" s="28">
        <f t="shared" si="14"/>
        <v>1.0937499999999984</v>
      </c>
      <c r="E71" s="28">
        <f t="shared" si="13"/>
        <v>1.1006944444444429</v>
      </c>
      <c r="F71" s="60">
        <v>6.9444444444444441E-3</v>
      </c>
      <c r="G71" s="6">
        <f t="shared" si="19"/>
        <v>128</v>
      </c>
      <c r="H71" s="66">
        <f t="shared" si="20"/>
        <v>130</v>
      </c>
      <c r="I71" s="75" t="s">
        <v>101</v>
      </c>
      <c r="J71" s="158" t="s">
        <v>68</v>
      </c>
    </row>
    <row r="72" spans="1:10" ht="16.5" customHeight="1">
      <c r="A72" s="36"/>
      <c r="B72" s="24"/>
      <c r="C72" s="147" t="s">
        <v>142</v>
      </c>
      <c r="D72" s="30">
        <f t="shared" si="14"/>
        <v>1.1006944444444429</v>
      </c>
      <c r="E72" s="30">
        <f t="shared" si="13"/>
        <v>1.1076388888888873</v>
      </c>
      <c r="F72" s="60">
        <v>6.9444444444444441E-3</v>
      </c>
      <c r="G72" s="6">
        <f t="shared" si="19"/>
        <v>130</v>
      </c>
      <c r="H72" s="66">
        <f t="shared" si="20"/>
        <v>132</v>
      </c>
      <c r="I72" s="75" t="s">
        <v>165</v>
      </c>
      <c r="J72" s="138"/>
    </row>
    <row r="73" spans="1:10" ht="16.5" customHeight="1">
      <c r="A73" s="36"/>
      <c r="B73" s="24"/>
      <c r="C73" s="142" t="s">
        <v>53</v>
      </c>
      <c r="D73" s="28">
        <f t="shared" si="14"/>
        <v>1.1076388888888873</v>
      </c>
      <c r="E73" s="28">
        <f t="shared" si="13"/>
        <v>1.1145833333333317</v>
      </c>
      <c r="F73" s="60">
        <v>6.9444444444444441E-3</v>
      </c>
      <c r="G73" s="6">
        <f t="shared" si="19"/>
        <v>132</v>
      </c>
      <c r="H73" s="66">
        <f t="shared" si="20"/>
        <v>134</v>
      </c>
      <c r="I73" s="72"/>
      <c r="J73" s="140" t="s">
        <v>196</v>
      </c>
    </row>
    <row r="74" spans="1:10" ht="16.5" customHeight="1">
      <c r="A74" s="36"/>
      <c r="B74" s="24"/>
      <c r="C74" s="116" t="s">
        <v>32</v>
      </c>
      <c r="D74" s="28">
        <f t="shared" si="14"/>
        <v>1.1145833333333317</v>
      </c>
      <c r="E74" s="28">
        <f t="shared" si="13"/>
        <v>1.1215277777777761</v>
      </c>
      <c r="F74" s="60">
        <v>6.9444444444444441E-3</v>
      </c>
      <c r="G74" s="6">
        <f t="shared" si="19"/>
        <v>134</v>
      </c>
      <c r="H74" s="66">
        <f t="shared" si="20"/>
        <v>136</v>
      </c>
      <c r="I74" s="72"/>
      <c r="J74" s="83"/>
    </row>
    <row r="75" spans="1:10" ht="16.5" customHeight="1">
      <c r="A75" s="36"/>
      <c r="B75" s="24"/>
      <c r="C75" s="116" t="s">
        <v>55</v>
      </c>
      <c r="D75" s="28">
        <f t="shared" si="14"/>
        <v>1.1215277777777761</v>
      </c>
      <c r="E75" s="28">
        <f t="shared" si="13"/>
        <v>1.1284722222222205</v>
      </c>
      <c r="F75" s="60">
        <v>6.9444444444444441E-3</v>
      </c>
      <c r="G75" s="6">
        <f t="shared" si="19"/>
        <v>136</v>
      </c>
      <c r="H75" s="66">
        <f t="shared" si="20"/>
        <v>138</v>
      </c>
      <c r="I75" s="72"/>
      <c r="J75" s="83"/>
    </row>
    <row r="76" spans="1:10" ht="16.5" customHeight="1">
      <c r="A76" s="36"/>
      <c r="B76" s="24"/>
      <c r="C76" s="147" t="s">
        <v>142</v>
      </c>
      <c r="D76" s="30">
        <f t="shared" si="14"/>
        <v>1.1284722222222205</v>
      </c>
      <c r="E76" s="30">
        <f t="shared" si="13"/>
        <v>1.135416666666665</v>
      </c>
      <c r="F76" s="60">
        <v>6.9444444444444441E-3</v>
      </c>
      <c r="G76" s="6">
        <f t="shared" si="19"/>
        <v>138</v>
      </c>
      <c r="H76" s="66">
        <f t="shared" si="20"/>
        <v>140</v>
      </c>
      <c r="I76" s="72"/>
      <c r="J76" s="156" t="s">
        <v>197</v>
      </c>
    </row>
    <row r="77" spans="1:10" ht="16.5" customHeight="1">
      <c r="A77" s="36"/>
      <c r="B77" s="24"/>
      <c r="C77" s="142" t="s">
        <v>53</v>
      </c>
      <c r="D77" s="28">
        <f t="shared" si="14"/>
        <v>1.135416666666665</v>
      </c>
      <c r="E77" s="28">
        <f t="shared" si="13"/>
        <v>1.1423611111111094</v>
      </c>
      <c r="F77" s="60">
        <v>6.9444444444444441E-3</v>
      </c>
      <c r="G77" s="6">
        <f t="shared" si="19"/>
        <v>140</v>
      </c>
      <c r="H77" s="66">
        <f t="shared" si="20"/>
        <v>142</v>
      </c>
      <c r="I77" s="74"/>
      <c r="J77" s="82"/>
    </row>
    <row r="78" spans="1:10" ht="16.5" customHeight="1">
      <c r="A78" s="36"/>
      <c r="B78" s="24"/>
      <c r="C78" s="116" t="s">
        <v>32</v>
      </c>
      <c r="D78" s="28">
        <f t="shared" si="14"/>
        <v>1.1423611111111094</v>
      </c>
      <c r="E78" s="28">
        <f>SUM(D78+F78)</f>
        <v>1.1493055555555538</v>
      </c>
      <c r="F78" s="60">
        <v>6.9444444444444441E-3</v>
      </c>
      <c r="G78" s="6">
        <f t="shared" si="19"/>
        <v>142</v>
      </c>
      <c r="H78" s="66">
        <f t="shared" si="20"/>
        <v>144</v>
      </c>
      <c r="I78" s="72"/>
      <c r="J78" s="140" t="s">
        <v>198</v>
      </c>
    </row>
    <row r="79" spans="1:10" ht="16.5" customHeight="1">
      <c r="A79" s="36"/>
      <c r="B79" s="24"/>
      <c r="C79" s="116" t="s">
        <v>55</v>
      </c>
      <c r="D79" s="28">
        <f t="shared" si="14"/>
        <v>1.1493055555555538</v>
      </c>
      <c r="E79" s="28">
        <f t="shared" ref="E79:E114" si="21">SUM(D79+F79)</f>
        <v>1.1562499999999982</v>
      </c>
      <c r="F79" s="60">
        <v>6.9444444444444441E-3</v>
      </c>
      <c r="G79" s="6">
        <f t="shared" si="19"/>
        <v>144</v>
      </c>
      <c r="H79" s="66">
        <f t="shared" si="20"/>
        <v>146</v>
      </c>
      <c r="I79" s="72"/>
      <c r="J79" s="82"/>
    </row>
    <row r="80" spans="1:10" ht="16.5" customHeight="1">
      <c r="A80" s="36"/>
      <c r="B80" s="24"/>
      <c r="C80" s="147" t="s">
        <v>142</v>
      </c>
      <c r="D80" s="34">
        <f t="shared" si="14"/>
        <v>1.1562499999999982</v>
      </c>
      <c r="E80" s="30">
        <f t="shared" si="21"/>
        <v>1.1631944444444426</v>
      </c>
      <c r="F80" s="60">
        <v>6.9444444444444441E-3</v>
      </c>
      <c r="G80" s="6">
        <f t="shared" si="19"/>
        <v>146</v>
      </c>
      <c r="H80" s="66">
        <f t="shared" si="20"/>
        <v>148</v>
      </c>
      <c r="I80" s="72"/>
      <c r="J80" s="157" t="s">
        <v>199</v>
      </c>
    </row>
    <row r="81" spans="1:10" ht="16.5" customHeight="1">
      <c r="A81" s="36"/>
      <c r="B81" s="24"/>
      <c r="C81" s="142" t="s">
        <v>53</v>
      </c>
      <c r="D81" s="28">
        <f t="shared" ref="D81:D114" si="22">SUM(D80+F80)</f>
        <v>1.1631944444444426</v>
      </c>
      <c r="E81" s="28">
        <f t="shared" si="21"/>
        <v>1.1701388888888871</v>
      </c>
      <c r="F81" s="60">
        <v>6.9444444444444441E-3</v>
      </c>
      <c r="G81" s="6">
        <f t="shared" si="19"/>
        <v>148</v>
      </c>
      <c r="H81" s="66">
        <f t="shared" si="20"/>
        <v>150</v>
      </c>
      <c r="I81" s="72"/>
      <c r="J81" s="140" t="s">
        <v>200</v>
      </c>
    </row>
    <row r="82" spans="1:10" ht="16.5" customHeight="1">
      <c r="A82" s="36"/>
      <c r="B82" s="24"/>
      <c r="C82" s="116" t="s">
        <v>32</v>
      </c>
      <c r="D82" s="28">
        <f t="shared" si="22"/>
        <v>1.1701388888888871</v>
      </c>
      <c r="E82" s="28">
        <f t="shared" si="21"/>
        <v>1.1770833333333315</v>
      </c>
      <c r="F82" s="60">
        <v>6.9444444444444441E-3</v>
      </c>
      <c r="G82" s="6">
        <f t="shared" si="19"/>
        <v>150</v>
      </c>
      <c r="H82" s="66">
        <f t="shared" si="20"/>
        <v>152</v>
      </c>
      <c r="I82" s="72"/>
      <c r="J82" s="86"/>
    </row>
    <row r="83" spans="1:10" ht="16.5" customHeight="1">
      <c r="A83" s="36"/>
      <c r="B83" s="24"/>
      <c r="C83" s="116" t="s">
        <v>55</v>
      </c>
      <c r="D83" s="28">
        <f t="shared" si="22"/>
        <v>1.1770833333333315</v>
      </c>
      <c r="E83" s="28">
        <f t="shared" si="21"/>
        <v>1.1840277777777759</v>
      </c>
      <c r="F83" s="60">
        <v>6.9444444444444441E-3</v>
      </c>
      <c r="G83" s="6">
        <f t="shared" si="19"/>
        <v>152</v>
      </c>
      <c r="H83" s="66">
        <f t="shared" si="20"/>
        <v>154</v>
      </c>
      <c r="I83" s="72"/>
      <c r="J83" s="140" t="s">
        <v>201</v>
      </c>
    </row>
    <row r="84" spans="1:10" ht="16.5" customHeight="1">
      <c r="A84" s="36"/>
      <c r="B84" s="24"/>
      <c r="C84" s="147" t="s">
        <v>142</v>
      </c>
      <c r="D84" s="30">
        <f t="shared" si="22"/>
        <v>1.1840277777777759</v>
      </c>
      <c r="E84" s="30">
        <f t="shared" si="21"/>
        <v>1.1909722222222203</v>
      </c>
      <c r="F84" s="60">
        <v>6.9444444444444441E-3</v>
      </c>
      <c r="G84" s="6">
        <f t="shared" si="19"/>
        <v>154</v>
      </c>
      <c r="H84" s="66">
        <f t="shared" si="20"/>
        <v>156</v>
      </c>
      <c r="I84" s="72"/>
      <c r="J84" s="86"/>
    </row>
    <row r="85" spans="1:10" ht="16.5" customHeight="1">
      <c r="A85" s="36"/>
      <c r="B85" s="24"/>
      <c r="C85" s="142" t="s">
        <v>53</v>
      </c>
      <c r="D85" s="28">
        <f t="shared" si="22"/>
        <v>1.1909722222222203</v>
      </c>
      <c r="E85" s="28">
        <f t="shared" si="21"/>
        <v>1.1979166666666647</v>
      </c>
      <c r="F85" s="60">
        <v>6.9444444444444441E-3</v>
      </c>
      <c r="G85" s="6">
        <f t="shared" si="19"/>
        <v>156</v>
      </c>
      <c r="H85" s="66">
        <f t="shared" si="20"/>
        <v>158</v>
      </c>
      <c r="I85" s="72"/>
      <c r="J85" s="140" t="s">
        <v>69</v>
      </c>
    </row>
    <row r="86" spans="1:10" ht="16.5" customHeight="1">
      <c r="A86" s="36"/>
      <c r="B86" s="24"/>
      <c r="C86" s="116" t="s">
        <v>32</v>
      </c>
      <c r="D86" s="28">
        <f t="shared" si="22"/>
        <v>1.1979166666666647</v>
      </c>
      <c r="E86" s="28">
        <f t="shared" si="21"/>
        <v>1.2048611111111092</v>
      </c>
      <c r="F86" s="60">
        <v>6.9444444444444441E-3</v>
      </c>
      <c r="G86" s="6">
        <f t="shared" si="19"/>
        <v>158</v>
      </c>
      <c r="H86" s="66">
        <f t="shared" si="20"/>
        <v>160</v>
      </c>
      <c r="I86" s="72"/>
      <c r="J86" s="156" t="s">
        <v>202</v>
      </c>
    </row>
    <row r="87" spans="1:10" ht="16.5" customHeight="1">
      <c r="A87" s="36"/>
      <c r="B87" s="24"/>
      <c r="C87" s="116" t="s">
        <v>55</v>
      </c>
      <c r="D87" s="28">
        <f t="shared" si="22"/>
        <v>1.2048611111111092</v>
      </c>
      <c r="E87" s="28">
        <f t="shared" si="21"/>
        <v>1.2118055555555536</v>
      </c>
      <c r="F87" s="60">
        <v>6.9444444444444441E-3</v>
      </c>
      <c r="G87" s="6">
        <f t="shared" si="19"/>
        <v>160</v>
      </c>
      <c r="H87" s="66">
        <f t="shared" si="20"/>
        <v>162</v>
      </c>
      <c r="I87" s="114"/>
      <c r="J87" s="82" t="s">
        <v>70</v>
      </c>
    </row>
    <row r="88" spans="1:10" ht="16.5" customHeight="1" thickBot="1">
      <c r="A88" s="36"/>
      <c r="B88" s="24"/>
      <c r="C88" s="148" t="s">
        <v>142</v>
      </c>
      <c r="D88" s="34">
        <f t="shared" si="22"/>
        <v>1.2118055555555536</v>
      </c>
      <c r="E88" s="34">
        <f t="shared" si="21"/>
        <v>1.218749999999998</v>
      </c>
      <c r="F88" s="59">
        <v>6.9444444444444441E-3</v>
      </c>
      <c r="G88" s="6">
        <f t="shared" si="19"/>
        <v>162</v>
      </c>
      <c r="H88" s="66">
        <f t="shared" si="20"/>
        <v>164</v>
      </c>
      <c r="I88" s="128" t="s">
        <v>109</v>
      </c>
      <c r="J88" s="94" t="s">
        <v>157</v>
      </c>
    </row>
    <row r="89" spans="1:10" s="1" customFormat="1" ht="30" customHeight="1" thickBot="1">
      <c r="A89" s="39"/>
      <c r="B89" s="43" t="s">
        <v>3</v>
      </c>
      <c r="C89" s="44" t="s">
        <v>0</v>
      </c>
      <c r="D89" s="45" t="s">
        <v>14</v>
      </c>
      <c r="E89" s="45" t="s">
        <v>15</v>
      </c>
      <c r="F89" s="58"/>
      <c r="G89" s="46" t="s">
        <v>9</v>
      </c>
      <c r="H89" s="64" t="s">
        <v>10</v>
      </c>
      <c r="I89" s="103" t="s">
        <v>95</v>
      </c>
      <c r="J89" s="95"/>
    </row>
    <row r="90" spans="1:10" ht="16.5" customHeight="1">
      <c r="A90" s="40"/>
      <c r="B90" s="23"/>
      <c r="C90" s="143" t="s">
        <v>31</v>
      </c>
      <c r="D90" s="27">
        <f>E88</f>
        <v>1.218749999999998</v>
      </c>
      <c r="E90" s="27">
        <f t="shared" si="21"/>
        <v>1.2256944444444424</v>
      </c>
      <c r="F90" s="59">
        <v>6.9444444444444441E-3</v>
      </c>
      <c r="G90" s="54">
        <f>H88</f>
        <v>164</v>
      </c>
      <c r="H90" s="68">
        <f>H88+2</f>
        <v>166</v>
      </c>
      <c r="I90" s="106" t="s">
        <v>143</v>
      </c>
      <c r="J90" s="153" t="s">
        <v>71</v>
      </c>
    </row>
    <row r="91" spans="1:10" ht="16.5" customHeight="1">
      <c r="A91" s="40"/>
      <c r="B91" s="24"/>
      <c r="C91" s="116" t="s">
        <v>154</v>
      </c>
      <c r="D91" s="28">
        <f t="shared" si="22"/>
        <v>1.2256944444444424</v>
      </c>
      <c r="E91" s="28">
        <f t="shared" si="21"/>
        <v>1.2326388888888868</v>
      </c>
      <c r="F91" s="60">
        <v>6.9444444444444441E-3</v>
      </c>
      <c r="G91" s="55">
        <f>H90</f>
        <v>166</v>
      </c>
      <c r="H91" s="68">
        <f>H90+2</f>
        <v>168</v>
      </c>
      <c r="I91" s="74" t="s">
        <v>110</v>
      </c>
      <c r="J91" s="153" t="s">
        <v>72</v>
      </c>
    </row>
    <row r="92" spans="1:10" ht="16.5" customHeight="1">
      <c r="A92" s="40"/>
      <c r="B92" s="24"/>
      <c r="C92" s="142" t="s">
        <v>33</v>
      </c>
      <c r="D92" s="28">
        <f t="shared" si="22"/>
        <v>1.2326388888888868</v>
      </c>
      <c r="E92" s="28">
        <f t="shared" si="21"/>
        <v>1.2395833333333313</v>
      </c>
      <c r="F92" s="60">
        <v>6.9444444444444441E-3</v>
      </c>
      <c r="G92" s="55">
        <f t="shared" ref="G92:G108" si="23">H91</f>
        <v>168</v>
      </c>
      <c r="H92" s="68">
        <f t="shared" ref="H92:H108" si="24">H91+2</f>
        <v>170</v>
      </c>
      <c r="I92" s="71" t="s">
        <v>35</v>
      </c>
      <c r="J92" s="152" t="s">
        <v>73</v>
      </c>
    </row>
    <row r="93" spans="1:10" ht="16.5" customHeight="1">
      <c r="A93" s="40"/>
      <c r="B93" s="24"/>
      <c r="C93" s="125" t="s">
        <v>98</v>
      </c>
      <c r="D93" s="28">
        <f t="shared" si="22"/>
        <v>1.2395833333333313</v>
      </c>
      <c r="E93" s="28">
        <f t="shared" si="21"/>
        <v>1.2465277777777757</v>
      </c>
      <c r="F93" s="60">
        <v>6.9444444444444441E-3</v>
      </c>
      <c r="G93" s="55">
        <f t="shared" si="23"/>
        <v>170</v>
      </c>
      <c r="H93" s="68">
        <f t="shared" si="24"/>
        <v>172</v>
      </c>
      <c r="I93" s="75" t="s">
        <v>101</v>
      </c>
      <c r="J93" s="138"/>
    </row>
    <row r="94" spans="1:10" ht="16.5" customHeight="1">
      <c r="A94" s="40"/>
      <c r="B94" s="24"/>
      <c r="C94" s="144" t="s">
        <v>31</v>
      </c>
      <c r="D94" s="30">
        <f t="shared" si="22"/>
        <v>1.2465277777777757</v>
      </c>
      <c r="E94" s="30">
        <f t="shared" si="21"/>
        <v>1.2534722222222201</v>
      </c>
      <c r="F94" s="60">
        <v>6.9444444444444441E-3</v>
      </c>
      <c r="G94" s="55">
        <f t="shared" si="23"/>
        <v>172</v>
      </c>
      <c r="H94" s="68">
        <f t="shared" si="24"/>
        <v>174</v>
      </c>
      <c r="I94" s="75" t="s">
        <v>165</v>
      </c>
      <c r="J94" s="84"/>
    </row>
    <row r="95" spans="1:10" ht="16.5" customHeight="1">
      <c r="A95" s="40"/>
      <c r="B95" s="24"/>
      <c r="C95" s="116" t="s">
        <v>154</v>
      </c>
      <c r="D95" s="28">
        <f t="shared" si="22"/>
        <v>1.2534722222222201</v>
      </c>
      <c r="E95" s="28">
        <f t="shared" si="21"/>
        <v>1.2604166666666645</v>
      </c>
      <c r="F95" s="60">
        <v>6.9444444444444441E-3</v>
      </c>
      <c r="G95" s="55">
        <f t="shared" si="23"/>
        <v>174</v>
      </c>
      <c r="H95" s="68">
        <f t="shared" si="24"/>
        <v>176</v>
      </c>
      <c r="I95" s="71"/>
      <c r="J95" s="169" t="s">
        <v>203</v>
      </c>
    </row>
    <row r="96" spans="1:10" ht="16.5" customHeight="1">
      <c r="A96" s="40"/>
      <c r="B96" s="24"/>
      <c r="C96" s="142" t="s">
        <v>33</v>
      </c>
      <c r="D96" s="28">
        <f t="shared" si="22"/>
        <v>1.2604166666666645</v>
      </c>
      <c r="E96" s="28">
        <f t="shared" si="21"/>
        <v>1.2673611111111089</v>
      </c>
      <c r="F96" s="60">
        <v>6.9444444444444441E-3</v>
      </c>
      <c r="G96" s="55">
        <f t="shared" si="23"/>
        <v>176</v>
      </c>
      <c r="H96" s="68">
        <f t="shared" si="24"/>
        <v>178</v>
      </c>
      <c r="I96" s="72"/>
      <c r="J96" s="83"/>
    </row>
    <row r="97" spans="1:10" ht="16.5" customHeight="1">
      <c r="A97" s="40"/>
      <c r="B97" s="24"/>
      <c r="C97" s="125" t="s">
        <v>98</v>
      </c>
      <c r="D97" s="28">
        <f t="shared" si="22"/>
        <v>1.2673611111111089</v>
      </c>
      <c r="E97" s="28">
        <f t="shared" si="21"/>
        <v>1.2743055555555534</v>
      </c>
      <c r="F97" s="60">
        <v>6.9444444444444441E-3</v>
      </c>
      <c r="G97" s="55">
        <f t="shared" si="23"/>
        <v>178</v>
      </c>
      <c r="H97" s="68">
        <f t="shared" si="24"/>
        <v>180</v>
      </c>
      <c r="I97" s="72"/>
      <c r="J97" s="156" t="s">
        <v>204</v>
      </c>
    </row>
    <row r="98" spans="1:10" ht="16.5" customHeight="1">
      <c r="A98" s="40"/>
      <c r="B98" s="24"/>
      <c r="C98" s="144" t="s">
        <v>31</v>
      </c>
      <c r="D98" s="30">
        <f t="shared" si="22"/>
        <v>1.2743055555555534</v>
      </c>
      <c r="E98" s="30">
        <f t="shared" si="21"/>
        <v>1.2812499999999978</v>
      </c>
      <c r="F98" s="60">
        <v>6.9444444444444441E-3</v>
      </c>
      <c r="G98" s="55">
        <f t="shared" si="23"/>
        <v>180</v>
      </c>
      <c r="H98" s="68">
        <f t="shared" si="24"/>
        <v>182</v>
      </c>
      <c r="I98" s="72"/>
      <c r="J98" s="83"/>
    </row>
    <row r="99" spans="1:10" ht="16.5" customHeight="1">
      <c r="A99" s="40"/>
      <c r="B99" s="24"/>
      <c r="C99" s="116" t="s">
        <v>154</v>
      </c>
      <c r="D99" s="28">
        <f t="shared" si="22"/>
        <v>1.2812499999999978</v>
      </c>
      <c r="E99" s="28">
        <f t="shared" si="21"/>
        <v>1.2881944444444422</v>
      </c>
      <c r="F99" s="60">
        <v>6.9444444444444441E-3</v>
      </c>
      <c r="G99" s="55">
        <f t="shared" si="23"/>
        <v>182</v>
      </c>
      <c r="H99" s="68">
        <f t="shared" si="24"/>
        <v>184</v>
      </c>
      <c r="I99" s="72"/>
      <c r="J99" s="84"/>
    </row>
    <row r="100" spans="1:10" ht="16.5" customHeight="1">
      <c r="A100" s="40"/>
      <c r="B100" s="24"/>
      <c r="C100" s="142" t="s">
        <v>33</v>
      </c>
      <c r="D100" s="28">
        <f t="shared" si="22"/>
        <v>1.2881944444444422</v>
      </c>
      <c r="E100" s="28">
        <f t="shared" si="21"/>
        <v>1.2951388888888866</v>
      </c>
      <c r="F100" s="60">
        <v>6.9444444444444441E-3</v>
      </c>
      <c r="G100" s="55">
        <f t="shared" si="23"/>
        <v>184</v>
      </c>
      <c r="H100" s="68">
        <f t="shared" si="24"/>
        <v>186</v>
      </c>
      <c r="I100" s="77"/>
      <c r="J100" s="83"/>
    </row>
    <row r="101" spans="1:10" ht="16.5" customHeight="1">
      <c r="A101" s="40"/>
      <c r="B101" s="24"/>
      <c r="C101" s="125" t="s">
        <v>98</v>
      </c>
      <c r="D101" s="28">
        <f t="shared" si="22"/>
        <v>1.2951388888888866</v>
      </c>
      <c r="E101" s="28">
        <f t="shared" si="21"/>
        <v>1.302083333333331</v>
      </c>
      <c r="F101" s="60">
        <v>6.9444444444444441E-3</v>
      </c>
      <c r="G101" s="55">
        <f t="shared" si="23"/>
        <v>186</v>
      </c>
      <c r="H101" s="68">
        <f t="shared" si="24"/>
        <v>188</v>
      </c>
      <c r="I101" s="77"/>
      <c r="J101" s="140" t="s">
        <v>205</v>
      </c>
    </row>
    <row r="102" spans="1:10" ht="16.5" customHeight="1">
      <c r="A102" s="40"/>
      <c r="B102" s="24"/>
      <c r="C102" s="144" t="s">
        <v>31</v>
      </c>
      <c r="D102" s="30">
        <f t="shared" si="22"/>
        <v>1.302083333333331</v>
      </c>
      <c r="E102" s="30">
        <f t="shared" si="21"/>
        <v>1.3090277777777755</v>
      </c>
      <c r="F102" s="60">
        <v>6.9444444444444441E-3</v>
      </c>
      <c r="G102" s="55">
        <f t="shared" si="23"/>
        <v>188</v>
      </c>
      <c r="H102" s="68">
        <f t="shared" si="24"/>
        <v>190</v>
      </c>
      <c r="I102" s="77"/>
      <c r="J102" s="156" t="s">
        <v>206</v>
      </c>
    </row>
    <row r="103" spans="1:10" ht="16.5" customHeight="1">
      <c r="A103" s="40"/>
      <c r="B103" s="24"/>
      <c r="C103" s="116" t="s">
        <v>154</v>
      </c>
      <c r="D103" s="28">
        <f t="shared" si="22"/>
        <v>1.3090277777777755</v>
      </c>
      <c r="E103" s="28">
        <f t="shared" si="21"/>
        <v>1.3159722222222199</v>
      </c>
      <c r="F103" s="60">
        <v>6.9444444444444441E-3</v>
      </c>
      <c r="G103" s="55">
        <f t="shared" si="23"/>
        <v>190</v>
      </c>
      <c r="H103" s="68">
        <f t="shared" si="24"/>
        <v>192</v>
      </c>
      <c r="I103" s="77"/>
      <c r="J103" s="140"/>
    </row>
    <row r="104" spans="1:10" ht="16.5" customHeight="1">
      <c r="A104" s="40"/>
      <c r="B104" s="24"/>
      <c r="C104" s="142" t="s">
        <v>33</v>
      </c>
      <c r="D104" s="28">
        <f t="shared" si="22"/>
        <v>1.3159722222222199</v>
      </c>
      <c r="E104" s="28">
        <f t="shared" si="21"/>
        <v>1.3229166666666643</v>
      </c>
      <c r="F104" s="60">
        <v>6.9444444444444441E-3</v>
      </c>
      <c r="G104" s="55">
        <f t="shared" si="23"/>
        <v>192</v>
      </c>
      <c r="H104" s="68">
        <f t="shared" si="24"/>
        <v>194</v>
      </c>
      <c r="I104" s="77"/>
      <c r="J104" s="140" t="s">
        <v>207</v>
      </c>
    </row>
    <row r="105" spans="1:10" ht="16.5" customHeight="1">
      <c r="A105" s="40"/>
      <c r="B105" s="24"/>
      <c r="C105" s="125" t="s">
        <v>98</v>
      </c>
      <c r="D105" s="28">
        <f t="shared" si="22"/>
        <v>1.3229166666666643</v>
      </c>
      <c r="E105" s="28">
        <f t="shared" si="21"/>
        <v>1.3298611111111087</v>
      </c>
      <c r="F105" s="60">
        <v>6.9444444444444441E-3</v>
      </c>
      <c r="G105" s="55">
        <f t="shared" si="23"/>
        <v>194</v>
      </c>
      <c r="H105" s="68">
        <f t="shared" si="24"/>
        <v>196</v>
      </c>
      <c r="I105" s="77"/>
      <c r="J105" s="84"/>
    </row>
    <row r="106" spans="1:10" s="19" customFormat="1" ht="16.5" customHeight="1">
      <c r="A106" s="41"/>
      <c r="B106" s="25"/>
      <c r="C106" s="144" t="s">
        <v>31</v>
      </c>
      <c r="D106" s="30">
        <f t="shared" si="22"/>
        <v>1.3298611111111087</v>
      </c>
      <c r="E106" s="30">
        <f t="shared" si="21"/>
        <v>1.3368055555555531</v>
      </c>
      <c r="F106" s="60">
        <v>6.9444444444444441E-3</v>
      </c>
      <c r="G106" s="55">
        <f t="shared" si="23"/>
        <v>196</v>
      </c>
      <c r="H106" s="68">
        <f t="shared" si="24"/>
        <v>198</v>
      </c>
      <c r="I106" s="108"/>
      <c r="J106" s="140" t="s">
        <v>74</v>
      </c>
    </row>
    <row r="107" spans="1:10" s="19" customFormat="1" ht="16.5" customHeight="1">
      <c r="A107" s="41"/>
      <c r="B107" s="25"/>
      <c r="C107" s="116" t="s">
        <v>154</v>
      </c>
      <c r="D107" s="29">
        <f t="shared" si="22"/>
        <v>1.3368055555555531</v>
      </c>
      <c r="E107" s="29">
        <f t="shared" si="21"/>
        <v>1.3437499999999976</v>
      </c>
      <c r="F107" s="60">
        <v>6.9444444444444441E-3</v>
      </c>
      <c r="G107" s="55">
        <f t="shared" si="23"/>
        <v>198</v>
      </c>
      <c r="H107" s="68">
        <f t="shared" si="24"/>
        <v>200</v>
      </c>
      <c r="I107" s="108"/>
      <c r="J107" s="140" t="s">
        <v>208</v>
      </c>
    </row>
    <row r="108" spans="1:10" s="19" customFormat="1" ht="16.5" customHeight="1">
      <c r="A108" s="41"/>
      <c r="B108" s="25"/>
      <c r="C108" s="142" t="s">
        <v>33</v>
      </c>
      <c r="D108" s="29">
        <f t="shared" si="22"/>
        <v>1.3437499999999976</v>
      </c>
      <c r="E108" s="29">
        <f t="shared" si="21"/>
        <v>1.350694444444442</v>
      </c>
      <c r="F108" s="60">
        <v>6.9444444444444441E-3</v>
      </c>
      <c r="G108" s="55">
        <f t="shared" si="23"/>
        <v>200</v>
      </c>
      <c r="H108" s="68">
        <f t="shared" si="24"/>
        <v>202</v>
      </c>
      <c r="I108" s="108"/>
      <c r="J108" s="84"/>
    </row>
    <row r="109" spans="1:10" s="19" customFormat="1" ht="16.5" customHeight="1">
      <c r="A109" s="41"/>
      <c r="B109" s="25"/>
      <c r="C109" s="125" t="s">
        <v>98</v>
      </c>
      <c r="D109" s="29">
        <f t="shared" si="22"/>
        <v>1.350694444444442</v>
      </c>
      <c r="E109" s="29">
        <f t="shared" si="21"/>
        <v>1.3576388888888864</v>
      </c>
      <c r="F109" s="60">
        <v>6.9444444444444441E-3</v>
      </c>
      <c r="G109" s="55">
        <f>H108</f>
        <v>202</v>
      </c>
      <c r="H109" s="68">
        <f>G109+2</f>
        <v>204</v>
      </c>
      <c r="I109" s="109"/>
      <c r="J109" s="101"/>
    </row>
    <row r="110" spans="1:10" s="19" customFormat="1" ht="16.5" customHeight="1">
      <c r="A110" s="41"/>
      <c r="B110" s="25"/>
      <c r="C110" s="144" t="s">
        <v>31</v>
      </c>
      <c r="D110" s="29">
        <f t="shared" si="22"/>
        <v>1.3576388888888864</v>
      </c>
      <c r="E110" s="29">
        <f t="shared" si="21"/>
        <v>1.3645833333333308</v>
      </c>
      <c r="F110" s="60">
        <v>6.9444444444444441E-3</v>
      </c>
      <c r="G110" s="55">
        <f t="shared" ref="G110:G112" si="25">H109</f>
        <v>204</v>
      </c>
      <c r="H110" s="68">
        <f t="shared" ref="H110:H114" si="26">G110+2</f>
        <v>206</v>
      </c>
      <c r="I110" s="109"/>
      <c r="J110" s="101"/>
    </row>
    <row r="111" spans="1:10" s="19" customFormat="1" ht="16.5" customHeight="1">
      <c r="A111" s="41"/>
      <c r="B111" s="25"/>
      <c r="C111" s="116" t="s">
        <v>154</v>
      </c>
      <c r="D111" s="29">
        <f t="shared" si="22"/>
        <v>1.3645833333333308</v>
      </c>
      <c r="E111" s="29">
        <f t="shared" si="21"/>
        <v>1.3715277777777752</v>
      </c>
      <c r="F111" s="60">
        <v>6.9444444444444441E-3</v>
      </c>
      <c r="G111" s="55">
        <f t="shared" si="25"/>
        <v>206</v>
      </c>
      <c r="H111" s="68">
        <f t="shared" si="26"/>
        <v>208</v>
      </c>
      <c r="I111" s="109"/>
      <c r="J111" s="101"/>
    </row>
    <row r="112" spans="1:10" s="19" customFormat="1" ht="16.5" customHeight="1">
      <c r="A112" s="41"/>
      <c r="B112" s="25"/>
      <c r="C112" s="142" t="s">
        <v>33</v>
      </c>
      <c r="D112" s="29">
        <f t="shared" si="22"/>
        <v>1.3715277777777752</v>
      </c>
      <c r="E112" s="29">
        <f t="shared" si="21"/>
        <v>1.3784722222222197</v>
      </c>
      <c r="F112" s="60">
        <v>6.9444444444444441E-3</v>
      </c>
      <c r="G112" s="55">
        <f t="shared" si="25"/>
        <v>208</v>
      </c>
      <c r="H112" s="68">
        <f t="shared" si="26"/>
        <v>210</v>
      </c>
      <c r="I112" s="108"/>
      <c r="J112" s="158" t="s">
        <v>209</v>
      </c>
    </row>
    <row r="113" spans="1:10" s="19" customFormat="1" ht="16.5" customHeight="1">
      <c r="A113" s="41"/>
      <c r="B113" s="25"/>
      <c r="C113" s="125" t="s">
        <v>98</v>
      </c>
      <c r="D113" s="29">
        <f t="shared" si="22"/>
        <v>1.3784722222222197</v>
      </c>
      <c r="E113" s="29">
        <f t="shared" si="21"/>
        <v>1.3854166666666641</v>
      </c>
      <c r="F113" s="60">
        <v>6.9444444444444441E-3</v>
      </c>
      <c r="G113" s="55">
        <f t="shared" ref="G113:G114" si="27">H112</f>
        <v>210</v>
      </c>
      <c r="H113" s="68">
        <f t="shared" si="26"/>
        <v>212</v>
      </c>
      <c r="I113" s="108"/>
      <c r="J113" s="102"/>
    </row>
    <row r="114" spans="1:10" ht="16.5" customHeight="1" thickBot="1">
      <c r="A114" s="40"/>
      <c r="B114" s="24"/>
      <c r="C114" s="117" t="s">
        <v>31</v>
      </c>
      <c r="D114" s="29">
        <f t="shared" si="22"/>
        <v>1.3854166666666641</v>
      </c>
      <c r="E114" s="29">
        <f t="shared" si="21"/>
        <v>1.3923611111111085</v>
      </c>
      <c r="F114" s="60">
        <v>6.9444444444444441E-3</v>
      </c>
      <c r="G114" s="55">
        <f t="shared" si="27"/>
        <v>212</v>
      </c>
      <c r="H114" s="68">
        <f t="shared" si="26"/>
        <v>214</v>
      </c>
      <c r="I114" s="92" t="s">
        <v>111</v>
      </c>
      <c r="J114" s="136" t="s">
        <v>158</v>
      </c>
    </row>
    <row r="115" spans="1:10" s="1" customFormat="1" ht="30" customHeight="1" thickBot="1">
      <c r="A115" s="21"/>
      <c r="B115" s="43" t="s">
        <v>4</v>
      </c>
      <c r="C115" s="44" t="s">
        <v>0</v>
      </c>
      <c r="D115" s="45" t="s">
        <v>14</v>
      </c>
      <c r="E115" s="45" t="s">
        <v>15</v>
      </c>
      <c r="F115" s="58"/>
      <c r="G115" s="46" t="s">
        <v>9</v>
      </c>
      <c r="H115" s="64" t="s">
        <v>10</v>
      </c>
      <c r="I115" s="103" t="s">
        <v>96</v>
      </c>
      <c r="J115" s="95" t="s">
        <v>1</v>
      </c>
    </row>
    <row r="116" spans="1:10" ht="16.5" customHeight="1">
      <c r="A116" s="40"/>
      <c r="B116" s="24"/>
      <c r="C116" s="146" t="s">
        <v>142</v>
      </c>
      <c r="D116" s="27">
        <f>E114</f>
        <v>1.3923611111111085</v>
      </c>
      <c r="E116" s="27">
        <f t="shared" ref="E116:E146" si="28">D117</f>
        <v>1.3993055555555529</v>
      </c>
      <c r="F116" s="59">
        <v>6.9444444444444441E-3</v>
      </c>
      <c r="G116" s="55">
        <f>H114</f>
        <v>214</v>
      </c>
      <c r="H116" s="68">
        <f>H114+2</f>
        <v>216</v>
      </c>
      <c r="I116" s="106" t="s">
        <v>144</v>
      </c>
      <c r="J116" s="159" t="s">
        <v>75</v>
      </c>
    </row>
    <row r="117" spans="1:10" ht="16.5" customHeight="1">
      <c r="A117" s="40"/>
      <c r="B117" s="24"/>
      <c r="C117" s="142" t="s">
        <v>53</v>
      </c>
      <c r="D117" s="28">
        <f t="shared" ref="D117:D150" si="29">SUM(D116+F116)</f>
        <v>1.3993055555555529</v>
      </c>
      <c r="E117" s="28">
        <f t="shared" si="28"/>
        <v>1.4062499999999973</v>
      </c>
      <c r="F117" s="60">
        <v>6.9444444444444441E-3</v>
      </c>
      <c r="G117" s="55">
        <f t="shared" ref="G117:G133" si="30">H116</f>
        <v>216</v>
      </c>
      <c r="H117" s="68">
        <f>H116+2</f>
        <v>218</v>
      </c>
      <c r="I117" s="74" t="s">
        <v>112</v>
      </c>
      <c r="J117" s="157" t="s">
        <v>76</v>
      </c>
    </row>
    <row r="118" spans="1:10" ht="16.5" customHeight="1">
      <c r="A118" s="40"/>
      <c r="B118" s="24"/>
      <c r="C118" s="116" t="s">
        <v>32</v>
      </c>
      <c r="D118" s="28">
        <f t="shared" si="29"/>
        <v>1.4062499999999973</v>
      </c>
      <c r="E118" s="28">
        <f t="shared" si="28"/>
        <v>1.4131944444444418</v>
      </c>
      <c r="F118" s="60">
        <v>6.9444444444444441E-3</v>
      </c>
      <c r="G118" s="55">
        <f t="shared" si="30"/>
        <v>218</v>
      </c>
      <c r="H118" s="68">
        <f t="shared" ref="H118:H133" si="31">H117+2</f>
        <v>220</v>
      </c>
      <c r="I118" s="71" t="s">
        <v>35</v>
      </c>
      <c r="J118" s="138"/>
    </row>
    <row r="119" spans="1:10" ht="16.5" customHeight="1">
      <c r="A119" s="40"/>
      <c r="B119" s="24"/>
      <c r="C119" s="116" t="s">
        <v>55</v>
      </c>
      <c r="D119" s="28">
        <f t="shared" si="29"/>
        <v>1.4131944444444418</v>
      </c>
      <c r="E119" s="28">
        <f t="shared" si="28"/>
        <v>1.4201388888888862</v>
      </c>
      <c r="F119" s="60">
        <v>6.9444444444444441E-3</v>
      </c>
      <c r="G119" s="55">
        <f t="shared" si="30"/>
        <v>220</v>
      </c>
      <c r="H119" s="68">
        <f t="shared" si="31"/>
        <v>222</v>
      </c>
      <c r="I119" s="75" t="s">
        <v>101</v>
      </c>
      <c r="J119" s="138"/>
    </row>
    <row r="120" spans="1:10" ht="16.5" customHeight="1">
      <c r="A120" s="40"/>
      <c r="B120" s="24"/>
      <c r="C120" s="147" t="s">
        <v>142</v>
      </c>
      <c r="D120" s="27">
        <f t="shared" si="29"/>
        <v>1.4201388888888862</v>
      </c>
      <c r="E120" s="27">
        <f>D120+F120</f>
        <v>1.4270833333333306</v>
      </c>
      <c r="F120" s="60">
        <v>6.9444444444444441E-3</v>
      </c>
      <c r="G120" s="55">
        <f t="shared" si="30"/>
        <v>222</v>
      </c>
      <c r="H120" s="68">
        <f t="shared" si="31"/>
        <v>224</v>
      </c>
      <c r="I120" s="75" t="s">
        <v>165</v>
      </c>
      <c r="J120" s="84"/>
    </row>
    <row r="121" spans="1:10" ht="16.5" customHeight="1">
      <c r="A121" s="40"/>
      <c r="B121" s="24"/>
      <c r="C121" s="142" t="s">
        <v>53</v>
      </c>
      <c r="D121" s="28">
        <f>E120</f>
        <v>1.4270833333333306</v>
      </c>
      <c r="E121" s="28">
        <f>SUM(D121+F121)</f>
        <v>1.434027777777775</v>
      </c>
      <c r="F121" s="60">
        <v>6.9444444444444441E-3</v>
      </c>
      <c r="G121" s="55">
        <f t="shared" si="30"/>
        <v>224</v>
      </c>
      <c r="H121" s="68">
        <f t="shared" si="31"/>
        <v>226</v>
      </c>
      <c r="I121" s="72"/>
      <c r="J121" s="83"/>
    </row>
    <row r="122" spans="1:10" ht="16.5" customHeight="1">
      <c r="A122" s="42"/>
      <c r="B122" s="23"/>
      <c r="C122" s="116" t="s">
        <v>32</v>
      </c>
      <c r="D122" s="28">
        <f>E121</f>
        <v>1.434027777777775</v>
      </c>
      <c r="E122" s="28">
        <f t="shared" si="28"/>
        <v>1.4409722222222194</v>
      </c>
      <c r="F122" s="60">
        <v>6.9444444444444441E-3</v>
      </c>
      <c r="G122" s="55">
        <f t="shared" si="30"/>
        <v>226</v>
      </c>
      <c r="H122" s="68">
        <f t="shared" si="31"/>
        <v>228</v>
      </c>
      <c r="I122" s="77"/>
      <c r="J122" s="140" t="s">
        <v>210</v>
      </c>
    </row>
    <row r="123" spans="1:10" ht="16.5" customHeight="1">
      <c r="A123" s="40"/>
      <c r="B123" s="24"/>
      <c r="C123" s="116" t="s">
        <v>55</v>
      </c>
      <c r="D123" s="28">
        <f t="shared" si="29"/>
        <v>1.4409722222222194</v>
      </c>
      <c r="E123" s="28">
        <f t="shared" si="28"/>
        <v>1.4479166666666639</v>
      </c>
      <c r="F123" s="60">
        <v>6.9444444444444441E-3</v>
      </c>
      <c r="G123" s="55">
        <f t="shared" si="30"/>
        <v>228</v>
      </c>
      <c r="H123" s="68">
        <f t="shared" si="31"/>
        <v>230</v>
      </c>
      <c r="I123" s="74"/>
      <c r="J123" s="79"/>
    </row>
    <row r="124" spans="1:10" ht="16.5" customHeight="1">
      <c r="A124" s="40"/>
      <c r="B124" s="24"/>
      <c r="C124" s="147" t="s">
        <v>142</v>
      </c>
      <c r="D124" s="27">
        <f t="shared" si="29"/>
        <v>1.4479166666666639</v>
      </c>
      <c r="E124" s="27">
        <f t="shared" si="28"/>
        <v>1.4548611111111083</v>
      </c>
      <c r="F124" s="60">
        <v>6.9444444444444441E-3</v>
      </c>
      <c r="G124" s="55">
        <f t="shared" si="30"/>
        <v>230</v>
      </c>
      <c r="H124" s="68">
        <f t="shared" si="31"/>
        <v>232</v>
      </c>
      <c r="I124" s="71"/>
      <c r="J124" s="98"/>
    </row>
    <row r="125" spans="1:10" ht="16.5" customHeight="1">
      <c r="A125" s="40"/>
      <c r="B125" s="24"/>
      <c r="C125" s="142" t="s">
        <v>53</v>
      </c>
      <c r="D125" s="28">
        <f t="shared" si="29"/>
        <v>1.4548611111111083</v>
      </c>
      <c r="E125" s="28">
        <f t="shared" si="28"/>
        <v>1.4618055555555527</v>
      </c>
      <c r="F125" s="60">
        <v>6.9444444444444441E-3</v>
      </c>
      <c r="G125" s="55">
        <f t="shared" si="30"/>
        <v>232</v>
      </c>
      <c r="H125" s="68">
        <f t="shared" si="31"/>
        <v>234</v>
      </c>
      <c r="I125" s="71"/>
      <c r="J125" s="82"/>
    </row>
    <row r="126" spans="1:10" ht="16.5" customHeight="1">
      <c r="A126" s="40"/>
      <c r="B126" s="24"/>
      <c r="C126" s="116" t="s">
        <v>32</v>
      </c>
      <c r="D126" s="28">
        <f t="shared" si="29"/>
        <v>1.4618055555555527</v>
      </c>
      <c r="E126" s="28">
        <f t="shared" si="28"/>
        <v>1.4687499999999971</v>
      </c>
      <c r="F126" s="60">
        <v>6.9444444444444441E-3</v>
      </c>
      <c r="G126" s="55">
        <f t="shared" si="30"/>
        <v>234</v>
      </c>
      <c r="H126" s="68">
        <f t="shared" si="31"/>
        <v>236</v>
      </c>
      <c r="I126" s="75"/>
      <c r="J126" s="83"/>
    </row>
    <row r="127" spans="1:10" ht="16.5" customHeight="1">
      <c r="A127" s="40"/>
      <c r="B127" s="24"/>
      <c r="C127" s="116" t="s">
        <v>55</v>
      </c>
      <c r="D127" s="28">
        <f t="shared" si="29"/>
        <v>1.4687499999999971</v>
      </c>
      <c r="E127" s="28">
        <f t="shared" si="28"/>
        <v>1.4756944444444415</v>
      </c>
      <c r="F127" s="60">
        <v>6.9444444444444441E-3</v>
      </c>
      <c r="G127" s="55">
        <f t="shared" si="30"/>
        <v>236</v>
      </c>
      <c r="H127" s="68">
        <f t="shared" si="31"/>
        <v>238</v>
      </c>
      <c r="I127" s="72"/>
      <c r="J127" s="84"/>
    </row>
    <row r="128" spans="1:10" ht="16.5" customHeight="1">
      <c r="A128" s="40"/>
      <c r="B128" s="24"/>
      <c r="C128" s="147" t="s">
        <v>142</v>
      </c>
      <c r="D128" s="27">
        <f t="shared" si="29"/>
        <v>1.4756944444444415</v>
      </c>
      <c r="E128" s="27">
        <f t="shared" si="28"/>
        <v>1.482638888888886</v>
      </c>
      <c r="F128" s="60">
        <v>6.9444444444444441E-3</v>
      </c>
      <c r="G128" s="55">
        <f t="shared" si="30"/>
        <v>238</v>
      </c>
      <c r="H128" s="68">
        <f t="shared" si="31"/>
        <v>240</v>
      </c>
      <c r="I128" s="72"/>
      <c r="J128" s="157" t="s">
        <v>211</v>
      </c>
    </row>
    <row r="129" spans="1:10" ht="16.5" customHeight="1">
      <c r="A129" s="40"/>
      <c r="B129" s="24"/>
      <c r="C129" s="142" t="s">
        <v>53</v>
      </c>
      <c r="D129" s="28">
        <f t="shared" si="29"/>
        <v>1.482638888888886</v>
      </c>
      <c r="E129" s="28">
        <f t="shared" si="28"/>
        <v>1.4895833333333304</v>
      </c>
      <c r="F129" s="60">
        <v>6.9444444444444441E-3</v>
      </c>
      <c r="G129" s="55">
        <f t="shared" si="30"/>
        <v>240</v>
      </c>
      <c r="H129" s="68">
        <f t="shared" si="31"/>
        <v>242</v>
      </c>
      <c r="I129" s="72"/>
      <c r="J129" s="138"/>
    </row>
    <row r="130" spans="1:10" ht="16.5" customHeight="1">
      <c r="A130" s="40"/>
      <c r="B130" s="24"/>
      <c r="C130" s="116" t="s">
        <v>32</v>
      </c>
      <c r="D130" s="28">
        <f t="shared" si="29"/>
        <v>1.4895833333333304</v>
      </c>
      <c r="E130" s="28">
        <f t="shared" si="28"/>
        <v>1.4965277777777748</v>
      </c>
      <c r="F130" s="60">
        <v>6.9444444444444441E-3</v>
      </c>
      <c r="G130" s="55">
        <f t="shared" si="30"/>
        <v>242</v>
      </c>
      <c r="H130" s="68">
        <f t="shared" si="31"/>
        <v>244</v>
      </c>
      <c r="I130" s="72"/>
      <c r="J130" s="84"/>
    </row>
    <row r="131" spans="1:10" ht="16.5" customHeight="1">
      <c r="A131" s="40"/>
      <c r="B131" s="24"/>
      <c r="C131" s="116" t="s">
        <v>55</v>
      </c>
      <c r="D131" s="28">
        <f t="shared" si="29"/>
        <v>1.4965277777777748</v>
      </c>
      <c r="E131" s="28">
        <f t="shared" si="28"/>
        <v>1.5034722222222192</v>
      </c>
      <c r="F131" s="60">
        <v>6.9444444444444441E-3</v>
      </c>
      <c r="G131" s="55">
        <f t="shared" si="30"/>
        <v>244</v>
      </c>
      <c r="H131" s="68">
        <f t="shared" si="31"/>
        <v>246</v>
      </c>
      <c r="I131" s="72"/>
      <c r="J131" s="84"/>
    </row>
    <row r="132" spans="1:10" ht="16.5" customHeight="1">
      <c r="A132" s="40"/>
      <c r="B132" s="24"/>
      <c r="C132" s="147" t="s">
        <v>142</v>
      </c>
      <c r="D132" s="27">
        <f t="shared" si="29"/>
        <v>1.5034722222222192</v>
      </c>
      <c r="E132" s="27">
        <f t="shared" si="28"/>
        <v>1.5104166666666636</v>
      </c>
      <c r="F132" s="60">
        <v>6.9444444444444441E-3</v>
      </c>
      <c r="G132" s="55">
        <f t="shared" si="30"/>
        <v>246</v>
      </c>
      <c r="H132" s="68">
        <f t="shared" si="31"/>
        <v>248</v>
      </c>
      <c r="I132" s="72"/>
      <c r="J132" s="156" t="s">
        <v>77</v>
      </c>
    </row>
    <row r="133" spans="1:10" ht="16.5" customHeight="1">
      <c r="A133" s="40"/>
      <c r="B133" s="24"/>
      <c r="C133" s="142" t="s">
        <v>53</v>
      </c>
      <c r="D133" s="28">
        <f t="shared" si="29"/>
        <v>1.5104166666666636</v>
      </c>
      <c r="E133" s="62">
        <f t="shared" si="28"/>
        <v>1.5173611111111081</v>
      </c>
      <c r="F133" s="60">
        <v>6.9444444444444441E-3</v>
      </c>
      <c r="G133" s="55">
        <f t="shared" si="30"/>
        <v>248</v>
      </c>
      <c r="H133" s="68">
        <f t="shared" si="31"/>
        <v>250</v>
      </c>
      <c r="I133" s="72"/>
      <c r="J133" s="124"/>
    </row>
    <row r="134" spans="1:10" ht="16.5" customHeight="1">
      <c r="A134" s="40"/>
      <c r="B134" s="24"/>
      <c r="C134" s="116" t="s">
        <v>32</v>
      </c>
      <c r="D134" s="28">
        <f t="shared" si="29"/>
        <v>1.5173611111111081</v>
      </c>
      <c r="E134" s="62">
        <f t="shared" si="28"/>
        <v>1.5243055555555525</v>
      </c>
      <c r="F134" s="60">
        <v>6.9444444444444441E-3</v>
      </c>
      <c r="G134" s="55">
        <f>H133</f>
        <v>250</v>
      </c>
      <c r="H134" s="68">
        <f>G134+2</f>
        <v>252</v>
      </c>
      <c r="I134" s="72"/>
      <c r="J134" s="84"/>
    </row>
    <row r="135" spans="1:10" ht="16.5" customHeight="1">
      <c r="A135" s="40"/>
      <c r="B135" s="24"/>
      <c r="C135" s="116" t="s">
        <v>55</v>
      </c>
      <c r="D135" s="28">
        <f t="shared" si="29"/>
        <v>1.5243055555555525</v>
      </c>
      <c r="E135" s="62">
        <f t="shared" si="28"/>
        <v>1.5312499999999969</v>
      </c>
      <c r="F135" s="60">
        <v>6.9444444444444441E-3</v>
      </c>
      <c r="G135" s="55">
        <f t="shared" ref="G135:G139" si="32">H134</f>
        <v>252</v>
      </c>
      <c r="H135" s="68">
        <f t="shared" ref="H135:H139" si="33">G135+2</f>
        <v>254</v>
      </c>
      <c r="I135" s="72"/>
      <c r="J135" s="140" t="s">
        <v>212</v>
      </c>
    </row>
    <row r="136" spans="1:10" ht="16.5" customHeight="1">
      <c r="A136" s="40"/>
      <c r="B136" s="24"/>
      <c r="C136" s="147" t="s">
        <v>142</v>
      </c>
      <c r="D136" s="34">
        <f t="shared" si="29"/>
        <v>1.5312499999999969</v>
      </c>
      <c r="E136" s="76">
        <f t="shared" si="28"/>
        <v>1.5381944444444413</v>
      </c>
      <c r="F136" s="60">
        <v>6.9444444444444441E-3</v>
      </c>
      <c r="G136" s="55">
        <f t="shared" si="32"/>
        <v>254</v>
      </c>
      <c r="H136" s="68">
        <f t="shared" si="33"/>
        <v>256</v>
      </c>
      <c r="I136" s="72"/>
      <c r="J136" s="83"/>
    </row>
    <row r="137" spans="1:10" ht="16.5" customHeight="1">
      <c r="A137" s="40"/>
      <c r="B137" s="24"/>
      <c r="C137" s="142" t="s">
        <v>53</v>
      </c>
      <c r="D137" s="28">
        <f t="shared" si="29"/>
        <v>1.5381944444444413</v>
      </c>
      <c r="E137" s="62">
        <f>D138</f>
        <v>1.5451388888888857</v>
      </c>
      <c r="F137" s="60">
        <v>6.9444444444444441E-3</v>
      </c>
      <c r="G137" s="55">
        <f t="shared" si="32"/>
        <v>256</v>
      </c>
      <c r="H137" s="68">
        <f t="shared" si="33"/>
        <v>258</v>
      </c>
      <c r="I137" s="72"/>
      <c r="J137" s="140"/>
    </row>
    <row r="138" spans="1:10" ht="16.5" customHeight="1">
      <c r="A138" s="40"/>
      <c r="B138" s="24"/>
      <c r="C138" s="116" t="s">
        <v>32</v>
      </c>
      <c r="D138" s="28">
        <f t="shared" si="29"/>
        <v>1.5451388888888857</v>
      </c>
      <c r="E138" s="62">
        <f t="shared" ref="E138" si="34">D139</f>
        <v>1.5520833333333302</v>
      </c>
      <c r="F138" s="60">
        <v>6.9444444444444441E-3</v>
      </c>
      <c r="G138" s="55">
        <f t="shared" si="32"/>
        <v>258</v>
      </c>
      <c r="H138" s="68">
        <f t="shared" si="33"/>
        <v>260</v>
      </c>
      <c r="I138" s="72"/>
      <c r="J138" s="158" t="s">
        <v>213</v>
      </c>
    </row>
    <row r="139" spans="1:10" ht="16.5" customHeight="1" thickBot="1">
      <c r="A139" s="40"/>
      <c r="B139" s="24"/>
      <c r="C139" s="116" t="s">
        <v>55</v>
      </c>
      <c r="D139" s="28">
        <f t="shared" si="29"/>
        <v>1.5520833333333302</v>
      </c>
      <c r="E139" s="62">
        <f>D139+F139</f>
        <v>1.5590277777777746</v>
      </c>
      <c r="F139" s="60">
        <v>6.9444444444444441E-3</v>
      </c>
      <c r="G139" s="55">
        <f t="shared" si="32"/>
        <v>260</v>
      </c>
      <c r="H139" s="68">
        <f t="shared" si="33"/>
        <v>262</v>
      </c>
      <c r="I139" s="92" t="s">
        <v>113</v>
      </c>
      <c r="J139" s="111" t="s">
        <v>159</v>
      </c>
    </row>
    <row r="140" spans="1:10" s="1" customFormat="1" ht="30" customHeight="1" thickBot="1">
      <c r="A140" s="20"/>
      <c r="B140" s="43" t="s">
        <v>5</v>
      </c>
      <c r="C140" s="44" t="s">
        <v>0</v>
      </c>
      <c r="D140" s="45" t="s">
        <v>14</v>
      </c>
      <c r="E140" s="45" t="s">
        <v>15</v>
      </c>
      <c r="F140" s="58"/>
      <c r="G140" s="46" t="s">
        <v>9</v>
      </c>
      <c r="H140" s="64" t="s">
        <v>10</v>
      </c>
      <c r="I140" s="103" t="s">
        <v>134</v>
      </c>
      <c r="J140" s="95" t="s">
        <v>1</v>
      </c>
    </row>
    <row r="141" spans="1:10" ht="16.5" customHeight="1">
      <c r="A141" s="40"/>
      <c r="B141" s="24"/>
      <c r="C141" s="143" t="s">
        <v>31</v>
      </c>
      <c r="D141" s="27">
        <f>E139</f>
        <v>1.5590277777777746</v>
      </c>
      <c r="E141" s="27">
        <f t="shared" si="28"/>
        <v>1.565972222222219</v>
      </c>
      <c r="F141" s="59">
        <v>6.9444444444444441E-3</v>
      </c>
      <c r="G141" s="55">
        <f>H139</f>
        <v>262</v>
      </c>
      <c r="H141" s="68">
        <f>G141+2</f>
        <v>264</v>
      </c>
      <c r="I141" s="106" t="s">
        <v>145</v>
      </c>
      <c r="J141" s="159" t="s">
        <v>78</v>
      </c>
    </row>
    <row r="142" spans="1:10" ht="16.5" customHeight="1">
      <c r="A142" s="40"/>
      <c r="B142" s="24"/>
      <c r="C142" s="116" t="s">
        <v>154</v>
      </c>
      <c r="D142" s="28">
        <f t="shared" si="29"/>
        <v>1.565972222222219</v>
      </c>
      <c r="E142" s="28">
        <f t="shared" si="28"/>
        <v>1.5729166666666634</v>
      </c>
      <c r="F142" s="60">
        <v>6.9444444444444441E-3</v>
      </c>
      <c r="G142" s="55">
        <f>H141</f>
        <v>264</v>
      </c>
      <c r="H142" s="68">
        <f>H141+2</f>
        <v>266</v>
      </c>
      <c r="I142" s="74" t="s">
        <v>114</v>
      </c>
      <c r="J142" s="140" t="s">
        <v>214</v>
      </c>
    </row>
    <row r="143" spans="1:10" ht="16.5" customHeight="1">
      <c r="A143" s="40"/>
      <c r="B143" s="24"/>
      <c r="C143" s="142" t="s">
        <v>33</v>
      </c>
      <c r="D143" s="28">
        <f t="shared" si="29"/>
        <v>1.5729166666666634</v>
      </c>
      <c r="E143" s="28">
        <f t="shared" si="28"/>
        <v>1.5798611111111078</v>
      </c>
      <c r="F143" s="60">
        <v>6.9444444444444441E-3</v>
      </c>
      <c r="G143" s="55">
        <f t="shared" ref="G143:G161" si="35">H142</f>
        <v>266</v>
      </c>
      <c r="H143" s="68">
        <f t="shared" ref="H143:H161" si="36">H142+2</f>
        <v>268</v>
      </c>
      <c r="I143" s="71" t="s">
        <v>35</v>
      </c>
      <c r="J143" s="139" t="s">
        <v>215</v>
      </c>
    </row>
    <row r="144" spans="1:10" ht="16.5" customHeight="1">
      <c r="A144" s="40"/>
      <c r="B144" s="24"/>
      <c r="C144" s="125" t="s">
        <v>98</v>
      </c>
      <c r="D144" s="28">
        <f t="shared" si="29"/>
        <v>1.5798611111111078</v>
      </c>
      <c r="E144" s="28">
        <f t="shared" si="28"/>
        <v>1.5868055555555522</v>
      </c>
      <c r="F144" s="60">
        <v>6.9444444444444441E-3</v>
      </c>
      <c r="G144" s="55">
        <f t="shared" si="35"/>
        <v>268</v>
      </c>
      <c r="H144" s="68">
        <f t="shared" si="36"/>
        <v>270</v>
      </c>
      <c r="I144" s="75" t="s">
        <v>164</v>
      </c>
      <c r="J144" s="140" t="s">
        <v>216</v>
      </c>
    </row>
    <row r="145" spans="1:10" ht="16.5" customHeight="1">
      <c r="A145" s="40"/>
      <c r="B145" s="24"/>
      <c r="C145" s="144" t="s">
        <v>31</v>
      </c>
      <c r="D145" s="27">
        <f t="shared" si="29"/>
        <v>1.5868055555555522</v>
      </c>
      <c r="E145" s="27">
        <f t="shared" si="28"/>
        <v>1.5937499999999967</v>
      </c>
      <c r="F145" s="60">
        <v>6.9444444444444441E-3</v>
      </c>
      <c r="G145" s="55">
        <f t="shared" si="35"/>
        <v>270</v>
      </c>
      <c r="H145" s="68">
        <f t="shared" si="36"/>
        <v>272</v>
      </c>
      <c r="I145" s="72" t="s">
        <v>166</v>
      </c>
      <c r="J145" s="156" t="s">
        <v>217</v>
      </c>
    </row>
    <row r="146" spans="1:10" ht="16.5" customHeight="1">
      <c r="A146" s="40"/>
      <c r="B146" s="24"/>
      <c r="C146" s="116" t="s">
        <v>154</v>
      </c>
      <c r="D146" s="28">
        <f t="shared" si="29"/>
        <v>1.5937499999999967</v>
      </c>
      <c r="E146" s="28">
        <f t="shared" si="28"/>
        <v>1.6006944444444411</v>
      </c>
      <c r="F146" s="60">
        <v>6.9444444444444441E-3</v>
      </c>
      <c r="G146" s="55">
        <f t="shared" si="35"/>
        <v>272</v>
      </c>
      <c r="H146" s="68">
        <f t="shared" si="36"/>
        <v>274</v>
      </c>
      <c r="I146" s="71"/>
      <c r="J146" s="139" t="s">
        <v>218</v>
      </c>
    </row>
    <row r="147" spans="1:10" ht="16.5" customHeight="1">
      <c r="A147" s="40"/>
      <c r="B147" s="24"/>
      <c r="C147" s="142" t="s">
        <v>33</v>
      </c>
      <c r="D147" s="28">
        <f t="shared" si="29"/>
        <v>1.6006944444444411</v>
      </c>
      <c r="E147" s="28">
        <f>SUM(D147+F147)</f>
        <v>1.6076388888888855</v>
      </c>
      <c r="F147" s="60">
        <v>6.9444444444444441E-3</v>
      </c>
      <c r="G147" s="55">
        <f t="shared" si="35"/>
        <v>274</v>
      </c>
      <c r="H147" s="68">
        <f t="shared" si="36"/>
        <v>276</v>
      </c>
      <c r="I147" s="77"/>
      <c r="J147" s="82"/>
    </row>
    <row r="148" spans="1:10" ht="16.5" customHeight="1">
      <c r="A148" s="40"/>
      <c r="B148" s="24"/>
      <c r="C148" s="125" t="s">
        <v>98</v>
      </c>
      <c r="D148" s="28">
        <f t="shared" si="29"/>
        <v>1.6076388888888855</v>
      </c>
      <c r="E148" s="28">
        <f>SUM(D148+F148)</f>
        <v>1.6145833333333299</v>
      </c>
      <c r="F148" s="60">
        <v>6.9444444444444441E-3</v>
      </c>
      <c r="G148" s="55">
        <f t="shared" si="35"/>
        <v>276</v>
      </c>
      <c r="H148" s="68">
        <f t="shared" si="36"/>
        <v>278</v>
      </c>
      <c r="I148" s="72"/>
      <c r="J148" s="160"/>
    </row>
    <row r="149" spans="1:10" ht="16.5" customHeight="1">
      <c r="A149" s="40"/>
      <c r="B149" s="24"/>
      <c r="C149" s="144" t="s">
        <v>31</v>
      </c>
      <c r="D149" s="34">
        <f t="shared" si="29"/>
        <v>1.6145833333333299</v>
      </c>
      <c r="E149" s="27">
        <f t="shared" ref="E149:E176" si="37">SUM(D149+F149)</f>
        <v>1.6215277777777743</v>
      </c>
      <c r="F149" s="60">
        <v>6.9444444444444441E-3</v>
      </c>
      <c r="G149" s="55">
        <f t="shared" si="35"/>
        <v>278</v>
      </c>
      <c r="H149" s="68">
        <f t="shared" si="36"/>
        <v>280</v>
      </c>
      <c r="I149" s="72"/>
      <c r="J149" s="156" t="s">
        <v>219</v>
      </c>
    </row>
    <row r="150" spans="1:10" ht="16.5" customHeight="1">
      <c r="A150" s="40"/>
      <c r="B150" s="24"/>
      <c r="C150" s="116" t="s">
        <v>154</v>
      </c>
      <c r="D150" s="28">
        <f t="shared" si="29"/>
        <v>1.6215277777777743</v>
      </c>
      <c r="E150" s="28">
        <f t="shared" si="37"/>
        <v>1.6284722222222188</v>
      </c>
      <c r="F150" s="60">
        <v>6.9444444444444441E-3</v>
      </c>
      <c r="G150" s="55">
        <f t="shared" si="35"/>
        <v>280</v>
      </c>
      <c r="H150" s="68">
        <f t="shared" si="36"/>
        <v>282</v>
      </c>
      <c r="I150" s="72"/>
      <c r="J150" s="124"/>
    </row>
    <row r="151" spans="1:10" ht="16.5" customHeight="1">
      <c r="A151" s="36"/>
      <c r="B151" s="26"/>
      <c r="C151" s="142" t="s">
        <v>33</v>
      </c>
      <c r="D151" s="28">
        <f t="shared" ref="D151:D176" si="38">SUM(D150+F150)</f>
        <v>1.6284722222222188</v>
      </c>
      <c r="E151" s="28">
        <f t="shared" si="37"/>
        <v>1.6354166666666632</v>
      </c>
      <c r="F151" s="60">
        <v>6.9444444444444441E-3</v>
      </c>
      <c r="G151" s="55">
        <f t="shared" si="35"/>
        <v>282</v>
      </c>
      <c r="H151" s="68">
        <f t="shared" si="36"/>
        <v>284</v>
      </c>
      <c r="I151" s="77"/>
      <c r="J151" s="83"/>
    </row>
    <row r="152" spans="1:10" ht="16.5" customHeight="1">
      <c r="A152" s="36"/>
      <c r="B152" s="23"/>
      <c r="C152" s="125" t="s">
        <v>98</v>
      </c>
      <c r="D152" s="28">
        <f>SUM(D151+F151)</f>
        <v>1.6354166666666632</v>
      </c>
      <c r="E152" s="28">
        <f t="shared" si="37"/>
        <v>1.6423611111111076</v>
      </c>
      <c r="F152" s="60">
        <v>6.9444444444444441E-3</v>
      </c>
      <c r="G152" s="55">
        <f t="shared" si="35"/>
        <v>284</v>
      </c>
      <c r="H152" s="68">
        <f t="shared" si="36"/>
        <v>286</v>
      </c>
      <c r="I152" s="77"/>
      <c r="J152" s="84"/>
    </row>
    <row r="153" spans="1:10" ht="16.5" customHeight="1">
      <c r="A153" s="36"/>
      <c r="B153" s="24"/>
      <c r="C153" s="144" t="s">
        <v>31</v>
      </c>
      <c r="D153" s="27">
        <f t="shared" si="38"/>
        <v>1.6423611111111076</v>
      </c>
      <c r="E153" s="27">
        <f t="shared" si="37"/>
        <v>1.649305555555552</v>
      </c>
      <c r="F153" s="60">
        <v>6.9444444444444441E-3</v>
      </c>
      <c r="G153" s="55">
        <f t="shared" si="35"/>
        <v>286</v>
      </c>
      <c r="H153" s="68">
        <f t="shared" si="36"/>
        <v>288</v>
      </c>
      <c r="I153" s="77"/>
      <c r="J153" s="140" t="s">
        <v>79</v>
      </c>
    </row>
    <row r="154" spans="1:10" ht="16.5" customHeight="1">
      <c r="A154" s="36"/>
      <c r="B154" s="24"/>
      <c r="C154" s="116" t="s">
        <v>154</v>
      </c>
      <c r="D154" s="28">
        <f t="shared" si="38"/>
        <v>1.649305555555552</v>
      </c>
      <c r="E154" s="28">
        <f t="shared" si="37"/>
        <v>1.6562499999999964</v>
      </c>
      <c r="F154" s="60">
        <v>6.9444444444444441E-3</v>
      </c>
      <c r="G154" s="55">
        <f t="shared" si="35"/>
        <v>288</v>
      </c>
      <c r="H154" s="68">
        <f t="shared" si="36"/>
        <v>290</v>
      </c>
      <c r="I154" s="75"/>
      <c r="J154" s="156" t="s">
        <v>220</v>
      </c>
    </row>
    <row r="155" spans="1:10" ht="16.5" customHeight="1">
      <c r="A155" s="36"/>
      <c r="B155" s="24"/>
      <c r="C155" s="142" t="s">
        <v>33</v>
      </c>
      <c r="D155" s="28">
        <f t="shared" si="38"/>
        <v>1.6562499999999964</v>
      </c>
      <c r="E155" s="28">
        <f t="shared" si="37"/>
        <v>1.6631944444444409</v>
      </c>
      <c r="F155" s="60">
        <v>6.9444444444444441E-3</v>
      </c>
      <c r="G155" s="55">
        <f t="shared" si="35"/>
        <v>290</v>
      </c>
      <c r="H155" s="68">
        <f t="shared" si="36"/>
        <v>292</v>
      </c>
      <c r="I155" s="71"/>
      <c r="J155" s="85"/>
    </row>
    <row r="156" spans="1:10" ht="16.5" customHeight="1">
      <c r="A156" s="36"/>
      <c r="B156" s="24"/>
      <c r="C156" s="125" t="s">
        <v>98</v>
      </c>
      <c r="D156" s="28">
        <f t="shared" si="38"/>
        <v>1.6631944444444409</v>
      </c>
      <c r="E156" s="28">
        <f t="shared" si="37"/>
        <v>1.6701388888888853</v>
      </c>
      <c r="F156" s="60">
        <v>6.9444444444444441E-3</v>
      </c>
      <c r="G156" s="55">
        <f t="shared" si="35"/>
        <v>292</v>
      </c>
      <c r="H156" s="68">
        <f t="shared" si="36"/>
        <v>294</v>
      </c>
      <c r="I156" s="72"/>
      <c r="J156" s="85"/>
    </row>
    <row r="157" spans="1:10" ht="16.5" customHeight="1">
      <c r="A157" s="36"/>
      <c r="B157" s="24"/>
      <c r="C157" s="144" t="s">
        <v>31</v>
      </c>
      <c r="D157" s="27">
        <f t="shared" si="38"/>
        <v>1.6701388888888853</v>
      </c>
      <c r="E157" s="27">
        <f t="shared" si="37"/>
        <v>1.6770833333333297</v>
      </c>
      <c r="F157" s="60">
        <v>6.9444444444444441E-3</v>
      </c>
      <c r="G157" s="55">
        <f t="shared" si="35"/>
        <v>294</v>
      </c>
      <c r="H157" s="68">
        <f t="shared" si="36"/>
        <v>296</v>
      </c>
      <c r="I157" s="72"/>
      <c r="J157" s="84"/>
    </row>
    <row r="158" spans="1:10" ht="16.5" customHeight="1">
      <c r="A158" s="36"/>
      <c r="B158" s="24"/>
      <c r="C158" s="116" t="s">
        <v>154</v>
      </c>
      <c r="D158" s="28">
        <f t="shared" si="38"/>
        <v>1.6770833333333297</v>
      </c>
      <c r="E158" s="28">
        <f t="shared" si="37"/>
        <v>1.6840277777777741</v>
      </c>
      <c r="F158" s="60">
        <v>6.9444444444444441E-3</v>
      </c>
      <c r="G158" s="55">
        <f t="shared" si="35"/>
        <v>296</v>
      </c>
      <c r="H158" s="68">
        <f t="shared" si="36"/>
        <v>298</v>
      </c>
      <c r="I158" s="72"/>
      <c r="J158" s="83"/>
    </row>
    <row r="159" spans="1:10" ht="16.5" customHeight="1">
      <c r="A159" s="36"/>
      <c r="B159" s="24"/>
      <c r="C159" s="142" t="s">
        <v>33</v>
      </c>
      <c r="D159" s="28">
        <f t="shared" si="38"/>
        <v>1.6840277777777741</v>
      </c>
      <c r="E159" s="28">
        <f t="shared" si="37"/>
        <v>1.6909722222222185</v>
      </c>
      <c r="F159" s="60">
        <v>6.9444444444444441E-3</v>
      </c>
      <c r="G159" s="55">
        <f t="shared" si="35"/>
        <v>298</v>
      </c>
      <c r="H159" s="68">
        <f t="shared" si="36"/>
        <v>300</v>
      </c>
      <c r="I159" s="72"/>
      <c r="J159" s="158" t="s">
        <v>80</v>
      </c>
    </row>
    <row r="160" spans="1:10" ht="16.5" customHeight="1">
      <c r="A160" s="36"/>
      <c r="B160" s="24"/>
      <c r="C160" s="125" t="s">
        <v>98</v>
      </c>
      <c r="D160" s="28">
        <f t="shared" si="38"/>
        <v>1.6909722222222185</v>
      </c>
      <c r="E160" s="28">
        <f t="shared" si="37"/>
        <v>1.697916666666663</v>
      </c>
      <c r="F160" s="60">
        <v>6.9444444444444441E-3</v>
      </c>
      <c r="G160" s="55">
        <f t="shared" si="35"/>
        <v>300</v>
      </c>
      <c r="H160" s="68">
        <f t="shared" si="36"/>
        <v>302</v>
      </c>
      <c r="I160" s="72"/>
      <c r="J160" s="84"/>
    </row>
    <row r="161" spans="1:10" ht="16.5" customHeight="1" thickBot="1">
      <c r="A161" s="36"/>
      <c r="B161" s="24"/>
      <c r="C161" s="117" t="s">
        <v>31</v>
      </c>
      <c r="D161" s="34">
        <f t="shared" si="38"/>
        <v>1.697916666666663</v>
      </c>
      <c r="E161" s="34">
        <f>SUM(D161+F161)</f>
        <v>1.7048611111111074</v>
      </c>
      <c r="F161" s="60">
        <v>6.9444444444444441E-3</v>
      </c>
      <c r="G161" s="55">
        <f t="shared" si="35"/>
        <v>302</v>
      </c>
      <c r="H161" s="68">
        <f t="shared" si="36"/>
        <v>304</v>
      </c>
      <c r="I161" s="92" t="s">
        <v>115</v>
      </c>
      <c r="J161" s="87" t="s">
        <v>160</v>
      </c>
    </row>
    <row r="162" spans="1:10" s="1" customFormat="1" ht="30" customHeight="1" thickBot="1">
      <c r="A162" s="20"/>
      <c r="B162" s="43" t="s">
        <v>6</v>
      </c>
      <c r="C162" s="44" t="s">
        <v>0</v>
      </c>
      <c r="D162" s="45" t="s">
        <v>14</v>
      </c>
      <c r="E162" s="45" t="s">
        <v>15</v>
      </c>
      <c r="F162" s="58"/>
      <c r="G162" s="46" t="s">
        <v>9</v>
      </c>
      <c r="H162" s="64" t="s">
        <v>10</v>
      </c>
      <c r="I162" s="103" t="s">
        <v>135</v>
      </c>
      <c r="J162" s="95" t="s">
        <v>1</v>
      </c>
    </row>
    <row r="163" spans="1:10" ht="16.5" customHeight="1">
      <c r="A163" s="36"/>
      <c r="B163" s="24"/>
      <c r="C163" s="148" t="s">
        <v>142</v>
      </c>
      <c r="D163" s="27">
        <f>E161</f>
        <v>1.7048611111111074</v>
      </c>
      <c r="E163" s="27">
        <f t="shared" si="37"/>
        <v>1.7118055555555518</v>
      </c>
      <c r="F163" s="59">
        <v>6.9444444444444441E-3</v>
      </c>
      <c r="G163" s="55">
        <f>H161</f>
        <v>304</v>
      </c>
      <c r="H163" s="68">
        <f>G163+2</f>
        <v>306</v>
      </c>
      <c r="I163" s="73" t="s">
        <v>146</v>
      </c>
      <c r="J163" s="159" t="s">
        <v>221</v>
      </c>
    </row>
    <row r="164" spans="1:10" ht="16.5" customHeight="1">
      <c r="A164" s="36"/>
      <c r="B164" s="24"/>
      <c r="C164" s="145" t="s">
        <v>53</v>
      </c>
      <c r="D164" s="28">
        <f t="shared" si="38"/>
        <v>1.7118055555555518</v>
      </c>
      <c r="E164" s="28">
        <f t="shared" si="37"/>
        <v>1.7187499999999962</v>
      </c>
      <c r="F164" s="60">
        <v>6.9444444444444441E-3</v>
      </c>
      <c r="G164" s="55">
        <f>H163</f>
        <v>306</v>
      </c>
      <c r="H164" s="68">
        <f>H163+2</f>
        <v>308</v>
      </c>
      <c r="I164" s="74" t="s">
        <v>116</v>
      </c>
      <c r="J164" s="82"/>
    </row>
    <row r="165" spans="1:10" ht="16.5" customHeight="1">
      <c r="A165" s="36"/>
      <c r="B165" s="24"/>
      <c r="C165" s="116" t="s">
        <v>32</v>
      </c>
      <c r="D165" s="28">
        <f t="shared" si="38"/>
        <v>1.7187499999999962</v>
      </c>
      <c r="E165" s="28">
        <f t="shared" si="37"/>
        <v>1.7256944444444406</v>
      </c>
      <c r="F165" s="60">
        <v>6.9444444444444441E-3</v>
      </c>
      <c r="G165" s="55">
        <f t="shared" ref="G165:G183" si="39">H164</f>
        <v>308</v>
      </c>
      <c r="H165" s="68">
        <f t="shared" ref="H165:H183" si="40">H164+2</f>
        <v>310</v>
      </c>
      <c r="I165" s="71" t="s">
        <v>35</v>
      </c>
      <c r="J165" s="140" t="s">
        <v>81</v>
      </c>
    </row>
    <row r="166" spans="1:10" ht="16.5" customHeight="1">
      <c r="A166" s="36"/>
      <c r="B166" s="24"/>
      <c r="C166" s="149" t="s">
        <v>55</v>
      </c>
      <c r="D166" s="28">
        <f t="shared" si="38"/>
        <v>1.7256944444444406</v>
      </c>
      <c r="E166" s="28">
        <f t="shared" si="37"/>
        <v>1.7326388888888851</v>
      </c>
      <c r="F166" s="60">
        <v>6.9444444444444441E-3</v>
      </c>
      <c r="G166" s="55">
        <f t="shared" si="39"/>
        <v>310</v>
      </c>
      <c r="H166" s="68">
        <f t="shared" si="40"/>
        <v>312</v>
      </c>
      <c r="I166" s="75" t="s">
        <v>101</v>
      </c>
      <c r="J166" s="82"/>
    </row>
    <row r="167" spans="1:10" ht="16.5" customHeight="1">
      <c r="A167" s="36"/>
      <c r="B167" s="24"/>
      <c r="C167" s="147" t="s">
        <v>142</v>
      </c>
      <c r="D167" s="27">
        <f t="shared" si="38"/>
        <v>1.7326388888888851</v>
      </c>
      <c r="E167" s="27">
        <f t="shared" si="37"/>
        <v>1.7395833333333295</v>
      </c>
      <c r="F167" s="60">
        <v>6.9444444444444441E-3</v>
      </c>
      <c r="G167" s="55">
        <f t="shared" si="39"/>
        <v>312</v>
      </c>
      <c r="H167" s="68">
        <f t="shared" si="40"/>
        <v>314</v>
      </c>
      <c r="I167" s="75" t="s">
        <v>165</v>
      </c>
      <c r="J167" s="140" t="s">
        <v>222</v>
      </c>
    </row>
    <row r="168" spans="1:10" ht="16.5" customHeight="1">
      <c r="A168" s="36"/>
      <c r="B168" s="24"/>
      <c r="C168" s="145" t="s">
        <v>53</v>
      </c>
      <c r="D168" s="28">
        <f t="shared" si="38"/>
        <v>1.7395833333333295</v>
      </c>
      <c r="E168" s="28">
        <f t="shared" si="37"/>
        <v>1.7465277777777739</v>
      </c>
      <c r="F168" s="60">
        <v>6.9444444444444441E-3</v>
      </c>
      <c r="G168" s="55">
        <f t="shared" si="39"/>
        <v>314</v>
      </c>
      <c r="H168" s="68">
        <f t="shared" si="40"/>
        <v>316</v>
      </c>
      <c r="I168" s="71"/>
      <c r="J168" s="84"/>
    </row>
    <row r="169" spans="1:10" ht="16.5" customHeight="1">
      <c r="A169" s="36"/>
      <c r="B169" s="24"/>
      <c r="C169" s="116" t="s">
        <v>32</v>
      </c>
      <c r="D169" s="28">
        <f t="shared" si="38"/>
        <v>1.7465277777777739</v>
      </c>
      <c r="E169" s="28">
        <f t="shared" si="37"/>
        <v>1.7534722222222183</v>
      </c>
      <c r="F169" s="60">
        <v>6.9444444444444441E-3</v>
      </c>
      <c r="G169" s="55">
        <f t="shared" si="39"/>
        <v>316</v>
      </c>
      <c r="H169" s="68">
        <f t="shared" si="40"/>
        <v>318</v>
      </c>
      <c r="I169" s="77"/>
      <c r="J169" s="82"/>
    </row>
    <row r="170" spans="1:10" ht="16.5" customHeight="1">
      <c r="A170" s="36"/>
      <c r="B170" s="24"/>
      <c r="C170" s="149" t="s">
        <v>55</v>
      </c>
      <c r="D170" s="28">
        <f t="shared" si="38"/>
        <v>1.7534722222222183</v>
      </c>
      <c r="E170" s="28">
        <f t="shared" si="37"/>
        <v>1.7604166666666627</v>
      </c>
      <c r="F170" s="60">
        <v>6.9444444444444441E-3</v>
      </c>
      <c r="G170" s="55">
        <f t="shared" si="39"/>
        <v>318</v>
      </c>
      <c r="H170" s="68">
        <f t="shared" si="40"/>
        <v>320</v>
      </c>
      <c r="I170" s="77"/>
      <c r="J170" s="157" t="s">
        <v>82</v>
      </c>
    </row>
    <row r="171" spans="1:10" ht="16.5" customHeight="1">
      <c r="A171" s="36"/>
      <c r="B171" s="24"/>
      <c r="C171" s="147" t="s">
        <v>142</v>
      </c>
      <c r="D171" s="27">
        <f t="shared" si="38"/>
        <v>1.7604166666666627</v>
      </c>
      <c r="E171" s="27">
        <f t="shared" si="37"/>
        <v>1.7673611111111072</v>
      </c>
      <c r="F171" s="60">
        <v>6.9444444444444441E-3</v>
      </c>
      <c r="G171" s="55">
        <f t="shared" si="39"/>
        <v>320</v>
      </c>
      <c r="H171" s="68">
        <f t="shared" si="40"/>
        <v>322</v>
      </c>
      <c r="I171" s="77"/>
      <c r="J171" s="138"/>
    </row>
    <row r="172" spans="1:10" ht="16.5" customHeight="1">
      <c r="A172" s="36"/>
      <c r="B172" s="24"/>
      <c r="C172" s="145" t="s">
        <v>53</v>
      </c>
      <c r="D172" s="28">
        <f t="shared" si="38"/>
        <v>1.7673611111111072</v>
      </c>
      <c r="E172" s="28">
        <f t="shared" si="37"/>
        <v>1.7743055555555516</v>
      </c>
      <c r="F172" s="60">
        <v>6.9444444444444441E-3</v>
      </c>
      <c r="G172" s="55">
        <f t="shared" si="39"/>
        <v>322</v>
      </c>
      <c r="H172" s="68">
        <f t="shared" si="40"/>
        <v>324</v>
      </c>
      <c r="I172" s="77"/>
      <c r="J172" s="79"/>
    </row>
    <row r="173" spans="1:10" ht="16.5" customHeight="1">
      <c r="A173" s="36"/>
      <c r="B173" s="24"/>
      <c r="C173" s="116" t="s">
        <v>32</v>
      </c>
      <c r="D173" s="28">
        <f t="shared" si="38"/>
        <v>1.7743055555555516</v>
      </c>
      <c r="E173" s="28">
        <f t="shared" si="37"/>
        <v>1.781249999999996</v>
      </c>
      <c r="F173" s="60">
        <v>6.9444444444444441E-3</v>
      </c>
      <c r="G173" s="55">
        <f t="shared" si="39"/>
        <v>324</v>
      </c>
      <c r="H173" s="68">
        <f t="shared" si="40"/>
        <v>326</v>
      </c>
      <c r="I173" s="77"/>
      <c r="J173" s="156" t="s">
        <v>223</v>
      </c>
    </row>
    <row r="174" spans="1:10" ht="16.5" customHeight="1">
      <c r="A174" s="36"/>
      <c r="B174" s="24"/>
      <c r="C174" s="149" t="s">
        <v>55</v>
      </c>
      <c r="D174" s="28">
        <f t="shared" si="38"/>
        <v>1.781249999999996</v>
      </c>
      <c r="E174" s="28">
        <f t="shared" si="37"/>
        <v>1.7881944444444404</v>
      </c>
      <c r="F174" s="60">
        <v>6.9444444444444441E-3</v>
      </c>
      <c r="G174" s="55">
        <f t="shared" si="39"/>
        <v>326</v>
      </c>
      <c r="H174" s="68">
        <f t="shared" si="40"/>
        <v>328</v>
      </c>
      <c r="I174" s="77"/>
      <c r="J174" s="140" t="s">
        <v>224</v>
      </c>
    </row>
    <row r="175" spans="1:10" ht="16.5" customHeight="1">
      <c r="A175" s="36"/>
      <c r="B175" s="24"/>
      <c r="C175" s="147" t="s">
        <v>142</v>
      </c>
      <c r="D175" s="27">
        <f t="shared" si="38"/>
        <v>1.7881944444444404</v>
      </c>
      <c r="E175" s="27">
        <f t="shared" si="37"/>
        <v>1.7951388888888848</v>
      </c>
      <c r="F175" s="60">
        <v>6.9444444444444441E-3</v>
      </c>
      <c r="G175" s="55">
        <f t="shared" si="39"/>
        <v>328</v>
      </c>
      <c r="H175" s="68">
        <f t="shared" si="40"/>
        <v>330</v>
      </c>
      <c r="I175" s="77"/>
      <c r="J175" s="140" t="s">
        <v>225</v>
      </c>
    </row>
    <row r="176" spans="1:10" ht="16.5" customHeight="1">
      <c r="A176" s="36"/>
      <c r="B176" s="24"/>
      <c r="C176" s="145" t="s">
        <v>53</v>
      </c>
      <c r="D176" s="28">
        <f t="shared" si="38"/>
        <v>1.7951388888888848</v>
      </c>
      <c r="E176" s="28">
        <f t="shared" si="37"/>
        <v>1.8020833333333293</v>
      </c>
      <c r="F176" s="60">
        <v>6.9444444444444441E-3</v>
      </c>
      <c r="G176" s="55">
        <f t="shared" si="39"/>
        <v>330</v>
      </c>
      <c r="H176" s="68">
        <f t="shared" si="40"/>
        <v>332</v>
      </c>
      <c r="I176" s="77"/>
      <c r="J176" s="78"/>
    </row>
    <row r="177" spans="1:10" ht="16.5" customHeight="1">
      <c r="A177" s="36"/>
      <c r="B177" s="24"/>
      <c r="C177" s="116" t="s">
        <v>32</v>
      </c>
      <c r="D177" s="28">
        <f>E176</f>
        <v>1.8020833333333293</v>
      </c>
      <c r="E177" s="28">
        <f t="shared" ref="E177:E183" si="41">SUM(D177+F177)</f>
        <v>1.8090277777777737</v>
      </c>
      <c r="F177" s="60">
        <v>6.9444444444444441E-3</v>
      </c>
      <c r="G177" s="55">
        <f t="shared" si="39"/>
        <v>332</v>
      </c>
      <c r="H177" s="68">
        <f t="shared" si="40"/>
        <v>334</v>
      </c>
      <c r="I177" s="77"/>
      <c r="J177" s="156" t="s">
        <v>226</v>
      </c>
    </row>
    <row r="178" spans="1:10" ht="16.5" customHeight="1">
      <c r="A178" s="36"/>
      <c r="B178" s="24"/>
      <c r="C178" s="149" t="s">
        <v>55</v>
      </c>
      <c r="D178" s="28">
        <f t="shared" ref="D178:D183" si="42">E177</f>
        <v>1.8090277777777737</v>
      </c>
      <c r="E178" s="28">
        <f t="shared" si="41"/>
        <v>1.8159722222222181</v>
      </c>
      <c r="F178" s="60">
        <v>6.9444444444444441E-3</v>
      </c>
      <c r="G178" s="55">
        <f t="shared" si="39"/>
        <v>334</v>
      </c>
      <c r="H178" s="68">
        <f t="shared" si="40"/>
        <v>336</v>
      </c>
      <c r="I178" s="77"/>
      <c r="J178" s="156" t="s">
        <v>227</v>
      </c>
    </row>
    <row r="179" spans="1:10" ht="16.5" customHeight="1">
      <c r="A179" s="36"/>
      <c r="B179" s="24"/>
      <c r="C179" s="147" t="s">
        <v>142</v>
      </c>
      <c r="D179" s="34">
        <f t="shared" si="42"/>
        <v>1.8159722222222181</v>
      </c>
      <c r="E179" s="34">
        <f t="shared" si="41"/>
        <v>1.8229166666666625</v>
      </c>
      <c r="F179" s="60">
        <v>6.9444444444444441E-3</v>
      </c>
      <c r="G179" s="55">
        <f t="shared" si="39"/>
        <v>336</v>
      </c>
      <c r="H179" s="68">
        <f t="shared" si="40"/>
        <v>338</v>
      </c>
      <c r="I179" s="77"/>
      <c r="J179" s="82"/>
    </row>
    <row r="180" spans="1:10" ht="16.5" customHeight="1">
      <c r="A180" s="36"/>
      <c r="B180" s="24"/>
      <c r="C180" s="145" t="s">
        <v>53</v>
      </c>
      <c r="D180" s="28">
        <f t="shared" si="42"/>
        <v>1.8229166666666625</v>
      </c>
      <c r="E180" s="28">
        <f t="shared" si="41"/>
        <v>1.8298611111111069</v>
      </c>
      <c r="F180" s="60">
        <v>6.9444444444444441E-3</v>
      </c>
      <c r="G180" s="55">
        <f t="shared" si="39"/>
        <v>338</v>
      </c>
      <c r="H180" s="68">
        <f t="shared" si="40"/>
        <v>340</v>
      </c>
      <c r="I180" s="77"/>
      <c r="J180" s="78"/>
    </row>
    <row r="181" spans="1:10" ht="16.5" customHeight="1">
      <c r="A181" s="36"/>
      <c r="B181" s="24"/>
      <c r="C181" s="116" t="s">
        <v>32</v>
      </c>
      <c r="D181" s="28">
        <f t="shared" si="42"/>
        <v>1.8298611111111069</v>
      </c>
      <c r="E181" s="28">
        <f t="shared" si="41"/>
        <v>1.8368055555555514</v>
      </c>
      <c r="F181" s="60">
        <v>6.9444444444444441E-3</v>
      </c>
      <c r="G181" s="55">
        <f t="shared" si="39"/>
        <v>340</v>
      </c>
      <c r="H181" s="68">
        <f t="shared" si="40"/>
        <v>342</v>
      </c>
      <c r="I181" s="77"/>
      <c r="J181" s="140" t="s">
        <v>228</v>
      </c>
    </row>
    <row r="182" spans="1:10" ht="16.5" customHeight="1">
      <c r="A182" s="36"/>
      <c r="B182" s="24"/>
      <c r="C182" s="149" t="s">
        <v>55</v>
      </c>
      <c r="D182" s="28">
        <f t="shared" si="42"/>
        <v>1.8368055555555514</v>
      </c>
      <c r="E182" s="28">
        <f t="shared" si="41"/>
        <v>1.8437499999999958</v>
      </c>
      <c r="F182" s="60">
        <v>6.9444444444444441E-3</v>
      </c>
      <c r="G182" s="55">
        <f t="shared" si="39"/>
        <v>342</v>
      </c>
      <c r="H182" s="68">
        <f t="shared" si="40"/>
        <v>344</v>
      </c>
      <c r="I182" s="121"/>
      <c r="J182" s="86"/>
    </row>
    <row r="183" spans="1:10" ht="16.5" customHeight="1" thickBot="1">
      <c r="A183" s="36"/>
      <c r="B183" s="24"/>
      <c r="C183" s="151" t="s">
        <v>142</v>
      </c>
      <c r="D183" s="34">
        <f t="shared" si="42"/>
        <v>1.8437499999999958</v>
      </c>
      <c r="E183" s="34">
        <f t="shared" si="41"/>
        <v>1.8506944444444402</v>
      </c>
      <c r="F183" s="60">
        <v>6.9444444444444441E-3</v>
      </c>
      <c r="G183" s="55">
        <f t="shared" si="39"/>
        <v>344</v>
      </c>
      <c r="H183" s="68">
        <f t="shared" si="40"/>
        <v>346</v>
      </c>
      <c r="I183" s="92" t="s">
        <v>168</v>
      </c>
      <c r="J183" s="87" t="s">
        <v>229</v>
      </c>
    </row>
    <row r="184" spans="1:10" s="1" customFormat="1" ht="30" customHeight="1" thickBot="1">
      <c r="A184" s="20"/>
      <c r="B184" s="43" t="s">
        <v>29</v>
      </c>
      <c r="C184" s="150" t="s">
        <v>0</v>
      </c>
      <c r="D184" s="45" t="s">
        <v>14</v>
      </c>
      <c r="E184" s="45" t="s">
        <v>15</v>
      </c>
      <c r="F184" s="58"/>
      <c r="G184" s="46" t="s">
        <v>9</v>
      </c>
      <c r="H184" s="64" t="s">
        <v>10</v>
      </c>
      <c r="I184" s="103" t="s">
        <v>136</v>
      </c>
      <c r="J184" s="95" t="s">
        <v>1</v>
      </c>
    </row>
    <row r="185" spans="1:10" ht="16.5" customHeight="1">
      <c r="A185" s="36"/>
      <c r="B185" s="24"/>
      <c r="C185" s="143" t="s">
        <v>31</v>
      </c>
      <c r="D185" s="30">
        <f>E183</f>
        <v>1.8506944444444402</v>
      </c>
      <c r="E185" s="30">
        <f t="shared" ref="E185:E202" si="43">SUM(D185+F185)</f>
        <v>1.8576388888888846</v>
      </c>
      <c r="F185" s="59">
        <v>6.9444444444444441E-3</v>
      </c>
      <c r="G185" s="54">
        <f>H183</f>
        <v>346</v>
      </c>
      <c r="H185" s="68">
        <f>G186</f>
        <v>348</v>
      </c>
      <c r="I185" s="106" t="s">
        <v>147</v>
      </c>
      <c r="J185" s="161" t="s">
        <v>230</v>
      </c>
    </row>
    <row r="186" spans="1:10" ht="16.5" customHeight="1">
      <c r="A186" s="36"/>
      <c r="B186" s="24"/>
      <c r="C186" s="116" t="s">
        <v>154</v>
      </c>
      <c r="D186" s="28">
        <f t="shared" ref="D186:D202" si="44">SUM(D185+F185)</f>
        <v>1.8576388888888846</v>
      </c>
      <c r="E186" s="28">
        <f t="shared" si="43"/>
        <v>1.864583333333329</v>
      </c>
      <c r="F186" s="60">
        <v>6.9444444444444441E-3</v>
      </c>
      <c r="G186" s="54">
        <f>G185+2</f>
        <v>348</v>
      </c>
      <c r="H186" s="68">
        <f>H185+2</f>
        <v>350</v>
      </c>
      <c r="I186" s="74" t="s">
        <v>169</v>
      </c>
      <c r="J186" s="156" t="s">
        <v>83</v>
      </c>
    </row>
    <row r="187" spans="1:10" ht="16.5" customHeight="1">
      <c r="A187" s="36"/>
      <c r="B187" s="24"/>
      <c r="C187" s="142" t="s">
        <v>33</v>
      </c>
      <c r="D187" s="28">
        <f t="shared" si="44"/>
        <v>1.864583333333329</v>
      </c>
      <c r="E187" s="28">
        <f t="shared" si="43"/>
        <v>1.8715277777777735</v>
      </c>
      <c r="F187" s="60">
        <v>6.9444444444444441E-3</v>
      </c>
      <c r="G187" s="54">
        <f t="shared" ref="G187:G202" si="45">G186+2</f>
        <v>350</v>
      </c>
      <c r="H187" s="68">
        <f t="shared" ref="H187:H202" si="46">H186+2</f>
        <v>352</v>
      </c>
      <c r="I187" s="71" t="s">
        <v>36</v>
      </c>
      <c r="J187" s="156" t="s">
        <v>231</v>
      </c>
    </row>
    <row r="188" spans="1:10" ht="16.5" customHeight="1">
      <c r="A188" s="36"/>
      <c r="B188" s="24"/>
      <c r="C188" s="125" t="s">
        <v>98</v>
      </c>
      <c r="D188" s="28">
        <f t="shared" si="44"/>
        <v>1.8715277777777735</v>
      </c>
      <c r="E188" s="28">
        <f t="shared" si="43"/>
        <v>1.8784722222222179</v>
      </c>
      <c r="F188" s="60">
        <v>6.9444444444444441E-3</v>
      </c>
      <c r="G188" s="54">
        <f t="shared" si="45"/>
        <v>352</v>
      </c>
      <c r="H188" s="68">
        <f t="shared" si="46"/>
        <v>354</v>
      </c>
      <c r="I188" s="75" t="s">
        <v>164</v>
      </c>
      <c r="J188" s="139"/>
    </row>
    <row r="189" spans="1:10" ht="16.5" customHeight="1">
      <c r="A189" s="36"/>
      <c r="B189" s="24"/>
      <c r="C189" s="144" t="s">
        <v>31</v>
      </c>
      <c r="D189" s="30">
        <f t="shared" si="44"/>
        <v>1.8784722222222179</v>
      </c>
      <c r="E189" s="30">
        <f t="shared" si="43"/>
        <v>1.8854166666666623</v>
      </c>
      <c r="F189" s="60">
        <v>6.9444444444444441E-3</v>
      </c>
      <c r="G189" s="54">
        <f t="shared" si="45"/>
        <v>354</v>
      </c>
      <c r="H189" s="68">
        <f t="shared" si="46"/>
        <v>356</v>
      </c>
      <c r="I189" s="72" t="s">
        <v>166</v>
      </c>
      <c r="J189" s="139"/>
    </row>
    <row r="190" spans="1:10" ht="16.5" customHeight="1">
      <c r="A190" s="36"/>
      <c r="B190" s="24"/>
      <c r="C190" s="116" t="s">
        <v>154</v>
      </c>
      <c r="D190" s="28">
        <f t="shared" si="44"/>
        <v>1.8854166666666623</v>
      </c>
      <c r="E190" s="28">
        <f t="shared" si="43"/>
        <v>1.8923611111111067</v>
      </c>
      <c r="F190" s="60">
        <v>6.9444444444444441E-3</v>
      </c>
      <c r="G190" s="54">
        <f t="shared" si="45"/>
        <v>356</v>
      </c>
      <c r="H190" s="68">
        <f t="shared" si="46"/>
        <v>358</v>
      </c>
      <c r="I190" s="71"/>
      <c r="J190" s="156" t="s">
        <v>232</v>
      </c>
    </row>
    <row r="191" spans="1:10" ht="16.5" customHeight="1">
      <c r="A191" s="36"/>
      <c r="B191" s="24"/>
      <c r="C191" s="142" t="s">
        <v>33</v>
      </c>
      <c r="D191" s="28">
        <f t="shared" si="44"/>
        <v>1.8923611111111067</v>
      </c>
      <c r="E191" s="28">
        <f t="shared" si="43"/>
        <v>1.8993055555555511</v>
      </c>
      <c r="F191" s="60">
        <v>6.9444444444444441E-3</v>
      </c>
      <c r="G191" s="54">
        <f t="shared" si="45"/>
        <v>358</v>
      </c>
      <c r="H191" s="68">
        <f t="shared" si="46"/>
        <v>360</v>
      </c>
      <c r="I191" s="72"/>
      <c r="J191" s="124"/>
    </row>
    <row r="192" spans="1:10" ht="16.5" customHeight="1">
      <c r="A192" s="36"/>
      <c r="B192" s="24"/>
      <c r="C192" s="125" t="s">
        <v>98</v>
      </c>
      <c r="D192" s="28">
        <f t="shared" si="44"/>
        <v>1.8993055555555511</v>
      </c>
      <c r="E192" s="28">
        <f t="shared" si="43"/>
        <v>1.9062499999999956</v>
      </c>
      <c r="F192" s="60">
        <v>6.9444444444444441E-3</v>
      </c>
      <c r="G192" s="54">
        <f t="shared" si="45"/>
        <v>360</v>
      </c>
      <c r="H192" s="68">
        <f t="shared" si="46"/>
        <v>362</v>
      </c>
      <c r="I192" s="72"/>
      <c r="J192" s="156" t="s">
        <v>233</v>
      </c>
    </row>
    <row r="193" spans="1:10" ht="16.5" customHeight="1">
      <c r="A193" s="36"/>
      <c r="B193" s="24"/>
      <c r="C193" s="144" t="s">
        <v>31</v>
      </c>
      <c r="D193" s="30">
        <f t="shared" si="44"/>
        <v>1.9062499999999956</v>
      </c>
      <c r="E193" s="30">
        <f t="shared" si="43"/>
        <v>1.91319444444444</v>
      </c>
      <c r="F193" s="60">
        <v>6.9444444444444441E-3</v>
      </c>
      <c r="G193" s="54">
        <f t="shared" si="45"/>
        <v>362</v>
      </c>
      <c r="H193" s="68">
        <f t="shared" si="46"/>
        <v>364</v>
      </c>
      <c r="I193" s="72"/>
      <c r="J193" s="83"/>
    </row>
    <row r="194" spans="1:10" ht="16.5" customHeight="1">
      <c r="A194" s="36"/>
      <c r="B194" s="24"/>
      <c r="C194" s="116" t="s">
        <v>154</v>
      </c>
      <c r="D194" s="28">
        <f t="shared" si="44"/>
        <v>1.91319444444444</v>
      </c>
      <c r="E194" s="28">
        <f t="shared" si="43"/>
        <v>1.9201388888888844</v>
      </c>
      <c r="F194" s="60">
        <v>6.9444444444444441E-3</v>
      </c>
      <c r="G194" s="54">
        <f t="shared" si="45"/>
        <v>364</v>
      </c>
      <c r="H194" s="68">
        <f t="shared" si="46"/>
        <v>366</v>
      </c>
      <c r="I194" s="72"/>
      <c r="J194" s="157" t="s">
        <v>84</v>
      </c>
    </row>
    <row r="195" spans="1:10" ht="16.5" customHeight="1">
      <c r="A195" s="36"/>
      <c r="B195" s="24"/>
      <c r="C195" s="142" t="s">
        <v>33</v>
      </c>
      <c r="D195" s="28">
        <f t="shared" si="44"/>
        <v>1.9201388888888844</v>
      </c>
      <c r="E195" s="28">
        <f t="shared" si="43"/>
        <v>1.9270833333333288</v>
      </c>
      <c r="F195" s="60">
        <v>6.9444444444444441E-3</v>
      </c>
      <c r="G195" s="54">
        <f t="shared" si="45"/>
        <v>366</v>
      </c>
      <c r="H195" s="68">
        <f t="shared" si="46"/>
        <v>368</v>
      </c>
      <c r="I195" s="72"/>
      <c r="J195" s="138"/>
    </row>
    <row r="196" spans="1:10" ht="16.5" customHeight="1">
      <c r="A196" s="36"/>
      <c r="B196" s="24"/>
      <c r="C196" s="125" t="s">
        <v>98</v>
      </c>
      <c r="D196" s="28">
        <f t="shared" si="44"/>
        <v>1.9270833333333288</v>
      </c>
      <c r="E196" s="28">
        <f t="shared" si="43"/>
        <v>1.9340277777777732</v>
      </c>
      <c r="F196" s="60">
        <v>6.9444444444444441E-3</v>
      </c>
      <c r="G196" s="54">
        <f t="shared" si="45"/>
        <v>368</v>
      </c>
      <c r="H196" s="68">
        <f t="shared" si="46"/>
        <v>370</v>
      </c>
      <c r="I196" s="72"/>
      <c r="J196" s="99"/>
    </row>
    <row r="197" spans="1:10" ht="16.5" customHeight="1">
      <c r="A197" s="36"/>
      <c r="B197" s="24"/>
      <c r="C197" s="144" t="s">
        <v>31</v>
      </c>
      <c r="D197" s="30">
        <f t="shared" si="44"/>
        <v>1.9340277777777732</v>
      </c>
      <c r="E197" s="30">
        <f t="shared" si="43"/>
        <v>1.9409722222222177</v>
      </c>
      <c r="F197" s="60">
        <v>6.9444444444444441E-3</v>
      </c>
      <c r="G197" s="54">
        <f t="shared" si="45"/>
        <v>370</v>
      </c>
      <c r="H197" s="68">
        <f t="shared" si="46"/>
        <v>372</v>
      </c>
      <c r="I197" s="72"/>
      <c r="J197" s="162" t="s">
        <v>234</v>
      </c>
    </row>
    <row r="198" spans="1:10" ht="16.5" customHeight="1">
      <c r="A198" s="36"/>
      <c r="B198" s="24"/>
      <c r="C198" s="116" t="s">
        <v>154</v>
      </c>
      <c r="D198" s="28">
        <f t="shared" si="44"/>
        <v>1.9409722222222177</v>
      </c>
      <c r="E198" s="28">
        <f t="shared" si="43"/>
        <v>1.9479166666666621</v>
      </c>
      <c r="F198" s="60">
        <v>6.9444444444444441E-3</v>
      </c>
      <c r="G198" s="54">
        <f t="shared" si="45"/>
        <v>372</v>
      </c>
      <c r="H198" s="68">
        <f t="shared" si="46"/>
        <v>374</v>
      </c>
      <c r="I198" s="72"/>
      <c r="J198" s="162"/>
    </row>
    <row r="199" spans="1:10" ht="16.5" customHeight="1">
      <c r="A199" s="36"/>
      <c r="B199" s="24"/>
      <c r="C199" s="142" t="s">
        <v>33</v>
      </c>
      <c r="D199" s="28">
        <f t="shared" si="44"/>
        <v>1.9479166666666621</v>
      </c>
      <c r="E199" s="28">
        <f t="shared" si="43"/>
        <v>1.9548611111111065</v>
      </c>
      <c r="F199" s="60">
        <v>6.9444444444444441E-3</v>
      </c>
      <c r="G199" s="54">
        <f t="shared" si="45"/>
        <v>374</v>
      </c>
      <c r="H199" s="68">
        <f t="shared" si="46"/>
        <v>376</v>
      </c>
      <c r="I199" s="72"/>
      <c r="J199" s="82"/>
    </row>
    <row r="200" spans="1:10" ht="16.5" customHeight="1">
      <c r="A200" s="36"/>
      <c r="B200" s="24"/>
      <c r="C200" s="125" t="s">
        <v>98</v>
      </c>
      <c r="D200" s="28">
        <f t="shared" si="44"/>
        <v>1.9548611111111065</v>
      </c>
      <c r="E200" s="28">
        <f t="shared" si="43"/>
        <v>1.9618055555555509</v>
      </c>
      <c r="F200" s="60">
        <v>6.9444444444444441E-3</v>
      </c>
      <c r="G200" s="54">
        <f t="shared" si="45"/>
        <v>376</v>
      </c>
      <c r="H200" s="68">
        <f t="shared" si="46"/>
        <v>378</v>
      </c>
      <c r="I200" s="72"/>
      <c r="J200" s="140" t="s">
        <v>85</v>
      </c>
    </row>
    <row r="201" spans="1:10" ht="16.5" customHeight="1">
      <c r="A201" s="36"/>
      <c r="B201" s="24"/>
      <c r="C201" s="117" t="s">
        <v>31</v>
      </c>
      <c r="D201" s="30">
        <f t="shared" si="44"/>
        <v>1.9618055555555509</v>
      </c>
      <c r="E201" s="30">
        <f t="shared" si="43"/>
        <v>1.9687499999999953</v>
      </c>
      <c r="F201" s="60">
        <v>6.9444444444444441E-3</v>
      </c>
      <c r="G201" s="54">
        <f t="shared" si="45"/>
        <v>378</v>
      </c>
      <c r="H201" s="68">
        <f t="shared" si="46"/>
        <v>380</v>
      </c>
      <c r="I201" s="72"/>
      <c r="J201" s="140" t="s">
        <v>86</v>
      </c>
    </row>
    <row r="202" spans="1:10" ht="16.5" customHeight="1" thickBot="1">
      <c r="A202" s="36"/>
      <c r="B202" s="24"/>
      <c r="C202" s="116" t="s">
        <v>154</v>
      </c>
      <c r="D202" s="119">
        <f t="shared" si="44"/>
        <v>1.9687499999999953</v>
      </c>
      <c r="E202" s="63">
        <f t="shared" si="43"/>
        <v>1.9756944444444398</v>
      </c>
      <c r="F202" s="60">
        <v>6.9444444444444441E-3</v>
      </c>
      <c r="G202" s="54">
        <f t="shared" si="45"/>
        <v>380</v>
      </c>
      <c r="H202" s="68">
        <f t="shared" si="46"/>
        <v>382</v>
      </c>
      <c r="I202" s="92" t="s">
        <v>117</v>
      </c>
      <c r="J202" s="141" t="s">
        <v>235</v>
      </c>
    </row>
    <row r="203" spans="1:10" s="1" customFormat="1" ht="30" customHeight="1" thickBot="1">
      <c r="A203" s="20"/>
      <c r="B203" s="43" t="s">
        <v>7</v>
      </c>
      <c r="C203" s="44" t="s">
        <v>0</v>
      </c>
      <c r="D203" s="45" t="s">
        <v>14</v>
      </c>
      <c r="E203" s="45" t="s">
        <v>15</v>
      </c>
      <c r="F203" s="58"/>
      <c r="G203" s="46" t="s">
        <v>9</v>
      </c>
      <c r="H203" s="64" t="s">
        <v>10</v>
      </c>
      <c r="I203" s="103" t="s">
        <v>137</v>
      </c>
      <c r="J203" s="95" t="s">
        <v>1</v>
      </c>
    </row>
    <row r="204" spans="1:10" ht="16.5" customHeight="1">
      <c r="A204" s="36"/>
      <c r="B204" s="26"/>
      <c r="C204" s="146" t="s">
        <v>142</v>
      </c>
      <c r="D204" s="27">
        <f>E202</f>
        <v>1.9756944444444398</v>
      </c>
      <c r="E204" s="27">
        <f>SUM(D204+F204)</f>
        <v>1.9826388888888842</v>
      </c>
      <c r="F204" s="61">
        <v>6.9444444444444441E-3</v>
      </c>
      <c r="G204" s="54">
        <f>H202</f>
        <v>382</v>
      </c>
      <c r="H204" s="68">
        <f>G204+2</f>
        <v>384</v>
      </c>
      <c r="I204" s="106" t="s">
        <v>148</v>
      </c>
      <c r="J204" s="111"/>
    </row>
    <row r="205" spans="1:10" ht="16.5" customHeight="1">
      <c r="A205" s="36"/>
      <c r="B205" s="23"/>
      <c r="C205" s="142" t="s">
        <v>53</v>
      </c>
      <c r="D205" s="28">
        <f>SUM(D204+F204)</f>
        <v>1.9826388888888842</v>
      </c>
      <c r="E205" s="28">
        <f t="shared" ref="E205:E231" si="47">SUM(D205+F205)</f>
        <v>1.9895833333333286</v>
      </c>
      <c r="F205" s="60">
        <v>6.9444444444444441E-3</v>
      </c>
      <c r="G205" s="54">
        <f>H204</f>
        <v>384</v>
      </c>
      <c r="H205" s="68">
        <f t="shared" ref="H205:H224" si="48">G205+2</f>
        <v>386</v>
      </c>
      <c r="I205" s="74" t="s">
        <v>118</v>
      </c>
      <c r="J205" s="168" t="s">
        <v>87</v>
      </c>
    </row>
    <row r="206" spans="1:10" ht="16.5" customHeight="1">
      <c r="A206" s="36"/>
      <c r="B206" s="24"/>
      <c r="C206" s="116" t="s">
        <v>32</v>
      </c>
      <c r="D206" s="28">
        <f t="shared" ref="D206:D236" si="49">SUM(D205+F205)</f>
        <v>1.9895833333333286</v>
      </c>
      <c r="E206" s="28">
        <f t="shared" si="47"/>
        <v>1.996527777777773</v>
      </c>
      <c r="F206" s="60">
        <v>6.9444444444444441E-3</v>
      </c>
      <c r="G206" s="54">
        <f t="shared" ref="G206:G224" si="50">H205</f>
        <v>386</v>
      </c>
      <c r="H206" s="68">
        <f t="shared" si="48"/>
        <v>388</v>
      </c>
      <c r="I206" s="71" t="s">
        <v>36</v>
      </c>
      <c r="J206" s="156" t="s">
        <v>88</v>
      </c>
    </row>
    <row r="207" spans="1:10" ht="16.5" customHeight="1">
      <c r="A207" s="36"/>
      <c r="B207" s="24"/>
      <c r="C207" s="116" t="s">
        <v>55</v>
      </c>
      <c r="D207" s="28">
        <f t="shared" si="49"/>
        <v>1.996527777777773</v>
      </c>
      <c r="E207" s="28">
        <f t="shared" si="47"/>
        <v>2.0034722222222174</v>
      </c>
      <c r="F207" s="60">
        <v>6.9444444444444441E-3</v>
      </c>
      <c r="G207" s="54">
        <f t="shared" si="50"/>
        <v>388</v>
      </c>
      <c r="H207" s="68">
        <f t="shared" si="48"/>
        <v>390</v>
      </c>
      <c r="I207" s="75" t="s">
        <v>101</v>
      </c>
      <c r="J207" s="156" t="s">
        <v>89</v>
      </c>
    </row>
    <row r="208" spans="1:10" ht="16.5" customHeight="1">
      <c r="A208" s="36"/>
      <c r="B208" s="24"/>
      <c r="C208" s="147" t="s">
        <v>142</v>
      </c>
      <c r="D208" s="27">
        <f t="shared" si="49"/>
        <v>2.0034722222222174</v>
      </c>
      <c r="E208" s="27">
        <f t="shared" si="47"/>
        <v>2.0104166666666621</v>
      </c>
      <c r="F208" s="60">
        <v>6.9444444444444441E-3</v>
      </c>
      <c r="G208" s="54">
        <f t="shared" si="50"/>
        <v>390</v>
      </c>
      <c r="H208" s="68">
        <f t="shared" si="48"/>
        <v>392</v>
      </c>
      <c r="I208" s="75" t="s">
        <v>165</v>
      </c>
      <c r="J208" s="124"/>
    </row>
    <row r="209" spans="1:10" ht="16.5" customHeight="1">
      <c r="A209" s="36"/>
      <c r="B209" s="24"/>
      <c r="C209" s="142" t="s">
        <v>53</v>
      </c>
      <c r="D209" s="28">
        <f t="shared" si="49"/>
        <v>2.0104166666666621</v>
      </c>
      <c r="E209" s="28">
        <f t="shared" si="47"/>
        <v>2.0173611111111067</v>
      </c>
      <c r="F209" s="60">
        <v>6.9444444444444441E-3</v>
      </c>
      <c r="G209" s="54">
        <f t="shared" si="50"/>
        <v>392</v>
      </c>
      <c r="H209" s="68">
        <f t="shared" si="48"/>
        <v>394</v>
      </c>
      <c r="I209" s="71"/>
      <c r="J209" s="82"/>
    </row>
    <row r="210" spans="1:10" ht="16.5" customHeight="1">
      <c r="A210" s="36"/>
      <c r="B210" s="24"/>
      <c r="C210" s="116" t="s">
        <v>32</v>
      </c>
      <c r="D210" s="28">
        <f t="shared" si="49"/>
        <v>2.0173611111111067</v>
      </c>
      <c r="E210" s="28">
        <f t="shared" si="47"/>
        <v>2.0243055555555514</v>
      </c>
      <c r="F210" s="60">
        <v>6.9444444444444441E-3</v>
      </c>
      <c r="G210" s="54">
        <f t="shared" si="50"/>
        <v>394</v>
      </c>
      <c r="H210" s="68">
        <f t="shared" si="48"/>
        <v>396</v>
      </c>
      <c r="I210" s="72"/>
      <c r="J210" s="156" t="s">
        <v>236</v>
      </c>
    </row>
    <row r="211" spans="1:10" ht="16.5" customHeight="1">
      <c r="A211" s="36"/>
      <c r="B211" s="24"/>
      <c r="C211" s="116" t="s">
        <v>55</v>
      </c>
      <c r="D211" s="28">
        <f t="shared" si="49"/>
        <v>2.0243055555555514</v>
      </c>
      <c r="E211" s="28">
        <f t="shared" si="47"/>
        <v>2.031249999999996</v>
      </c>
      <c r="F211" s="60">
        <v>6.9444444444444441E-3</v>
      </c>
      <c r="G211" s="54">
        <f t="shared" si="50"/>
        <v>396</v>
      </c>
      <c r="H211" s="68">
        <f t="shared" si="48"/>
        <v>398</v>
      </c>
      <c r="I211" s="72"/>
      <c r="J211" s="156" t="s">
        <v>237</v>
      </c>
    </row>
    <row r="212" spans="1:10" ht="16.5" customHeight="1">
      <c r="A212" s="36"/>
      <c r="B212" s="24"/>
      <c r="C212" s="147" t="s">
        <v>142</v>
      </c>
      <c r="D212" s="27">
        <f t="shared" si="49"/>
        <v>2.031249999999996</v>
      </c>
      <c r="E212" s="27">
        <f t="shared" si="47"/>
        <v>2.0381944444444406</v>
      </c>
      <c r="F212" s="60">
        <v>6.9444444444444441E-3</v>
      </c>
      <c r="G212" s="54">
        <f t="shared" si="50"/>
        <v>398</v>
      </c>
      <c r="H212" s="68">
        <f t="shared" si="48"/>
        <v>400</v>
      </c>
      <c r="I212" s="72"/>
      <c r="J212" s="97"/>
    </row>
    <row r="213" spans="1:10" ht="16.5" customHeight="1">
      <c r="A213" s="36"/>
      <c r="B213" s="24"/>
      <c r="C213" s="142" t="s">
        <v>53</v>
      </c>
      <c r="D213" s="28">
        <f t="shared" si="49"/>
        <v>2.0381944444444406</v>
      </c>
      <c r="E213" s="28">
        <f t="shared" si="47"/>
        <v>2.0451388888888853</v>
      </c>
      <c r="F213" s="60">
        <v>6.9444444444444441E-3</v>
      </c>
      <c r="G213" s="54">
        <f t="shared" si="50"/>
        <v>400</v>
      </c>
      <c r="H213" s="68">
        <f t="shared" si="48"/>
        <v>402</v>
      </c>
      <c r="I213" s="72"/>
      <c r="J213" s="85"/>
    </row>
    <row r="214" spans="1:10" ht="16.5" customHeight="1">
      <c r="A214" s="36"/>
      <c r="B214" s="24"/>
      <c r="C214" s="116" t="s">
        <v>32</v>
      </c>
      <c r="D214" s="28">
        <f t="shared" si="49"/>
        <v>2.0451388888888853</v>
      </c>
      <c r="E214" s="28">
        <f t="shared" si="47"/>
        <v>2.0520833333333299</v>
      </c>
      <c r="F214" s="60">
        <v>6.9444444444444441E-3</v>
      </c>
      <c r="G214" s="54">
        <f t="shared" si="50"/>
        <v>402</v>
      </c>
      <c r="H214" s="68">
        <f t="shared" si="48"/>
        <v>404</v>
      </c>
      <c r="I214" s="72"/>
      <c r="J214" s="156" t="s">
        <v>238</v>
      </c>
    </row>
    <row r="215" spans="1:10" ht="16.5" customHeight="1">
      <c r="A215" s="36"/>
      <c r="B215" s="24"/>
      <c r="C215" s="116" t="s">
        <v>55</v>
      </c>
      <c r="D215" s="28">
        <f t="shared" si="49"/>
        <v>2.0520833333333299</v>
      </c>
      <c r="E215" s="28">
        <f t="shared" si="47"/>
        <v>2.0590277777777746</v>
      </c>
      <c r="F215" s="60">
        <v>6.9444444444444441E-3</v>
      </c>
      <c r="G215" s="54">
        <f t="shared" si="50"/>
        <v>404</v>
      </c>
      <c r="H215" s="68">
        <f t="shared" si="48"/>
        <v>406</v>
      </c>
      <c r="I215" s="72"/>
      <c r="J215" s="156" t="s">
        <v>239</v>
      </c>
    </row>
    <row r="216" spans="1:10" ht="16.5" customHeight="1">
      <c r="A216" s="36"/>
      <c r="B216" s="24"/>
      <c r="C216" s="147" t="s">
        <v>142</v>
      </c>
      <c r="D216" s="27">
        <f t="shared" si="49"/>
        <v>2.0590277777777746</v>
      </c>
      <c r="E216" s="27">
        <f t="shared" si="47"/>
        <v>2.0659722222222192</v>
      </c>
      <c r="F216" s="60">
        <v>6.9444444444444441E-3</v>
      </c>
      <c r="G216" s="54">
        <f t="shared" si="50"/>
        <v>406</v>
      </c>
      <c r="H216" s="68">
        <f t="shared" si="48"/>
        <v>408</v>
      </c>
      <c r="I216" s="72"/>
      <c r="J216" s="157" t="s">
        <v>90</v>
      </c>
    </row>
    <row r="217" spans="1:10" ht="16.5" customHeight="1">
      <c r="A217" s="36"/>
      <c r="B217" s="24"/>
      <c r="C217" s="142" t="s">
        <v>53</v>
      </c>
      <c r="D217" s="28">
        <f t="shared" si="49"/>
        <v>2.0659722222222192</v>
      </c>
      <c r="E217" s="28">
        <f t="shared" si="47"/>
        <v>2.0729166666666639</v>
      </c>
      <c r="F217" s="60">
        <v>6.9444444444444441E-3</v>
      </c>
      <c r="G217" s="54">
        <f t="shared" si="50"/>
        <v>408</v>
      </c>
      <c r="H217" s="68">
        <f t="shared" si="48"/>
        <v>410</v>
      </c>
      <c r="I217" s="72"/>
      <c r="J217" s="138"/>
    </row>
    <row r="218" spans="1:10" ht="16.5" customHeight="1">
      <c r="A218" s="36"/>
      <c r="B218" s="24"/>
      <c r="C218" s="116" t="s">
        <v>32</v>
      </c>
      <c r="D218" s="28">
        <f t="shared" si="49"/>
        <v>2.0729166666666639</v>
      </c>
      <c r="E218" s="28">
        <f t="shared" si="47"/>
        <v>2.0798611111111085</v>
      </c>
      <c r="F218" s="60">
        <v>6.9444444444444441E-3</v>
      </c>
      <c r="G218" s="54">
        <f t="shared" si="50"/>
        <v>410</v>
      </c>
      <c r="H218" s="68">
        <f t="shared" si="48"/>
        <v>412</v>
      </c>
      <c r="I218" s="72"/>
      <c r="J218" s="83"/>
    </row>
    <row r="219" spans="1:10" ht="16.5" customHeight="1">
      <c r="A219" s="36"/>
      <c r="B219" s="24"/>
      <c r="C219" s="116" t="s">
        <v>55</v>
      </c>
      <c r="D219" s="28">
        <f t="shared" si="49"/>
        <v>2.0798611111111085</v>
      </c>
      <c r="E219" s="28">
        <f t="shared" si="47"/>
        <v>2.0868055555555531</v>
      </c>
      <c r="F219" s="60">
        <v>6.9444444444444441E-3</v>
      </c>
      <c r="G219" s="54">
        <f t="shared" si="50"/>
        <v>412</v>
      </c>
      <c r="H219" s="68">
        <f t="shared" si="48"/>
        <v>414</v>
      </c>
      <c r="I219" s="72"/>
      <c r="J219" s="83"/>
    </row>
    <row r="220" spans="1:10" ht="16.5" customHeight="1">
      <c r="A220" s="36"/>
      <c r="B220" s="24"/>
      <c r="C220" s="147" t="s">
        <v>142</v>
      </c>
      <c r="D220" s="34">
        <f t="shared" si="49"/>
        <v>2.0868055555555531</v>
      </c>
      <c r="E220" s="34">
        <f t="shared" si="47"/>
        <v>2.0937499999999978</v>
      </c>
      <c r="F220" s="60">
        <v>6.9444444444444441E-3</v>
      </c>
      <c r="G220" s="54">
        <f t="shared" si="50"/>
        <v>414</v>
      </c>
      <c r="H220" s="68">
        <f t="shared" si="48"/>
        <v>416</v>
      </c>
      <c r="I220" s="72"/>
      <c r="J220" s="83"/>
    </row>
    <row r="221" spans="1:10" ht="16.5" customHeight="1">
      <c r="A221" s="36"/>
      <c r="B221" s="24"/>
      <c r="C221" s="142" t="s">
        <v>53</v>
      </c>
      <c r="D221" s="28">
        <f t="shared" si="49"/>
        <v>2.0937499999999978</v>
      </c>
      <c r="E221" s="28">
        <f t="shared" si="47"/>
        <v>2.1006944444444424</v>
      </c>
      <c r="F221" s="60">
        <v>6.9444444444444441E-3</v>
      </c>
      <c r="G221" s="54">
        <f t="shared" si="50"/>
        <v>416</v>
      </c>
      <c r="H221" s="68">
        <f t="shared" si="48"/>
        <v>418</v>
      </c>
      <c r="I221" s="72"/>
      <c r="J221" s="83"/>
    </row>
    <row r="222" spans="1:10" ht="16.5" customHeight="1">
      <c r="A222" s="36"/>
      <c r="B222" s="24"/>
      <c r="C222" s="116" t="s">
        <v>32</v>
      </c>
      <c r="D222" s="28">
        <f t="shared" si="49"/>
        <v>2.1006944444444424</v>
      </c>
      <c r="E222" s="28">
        <f t="shared" si="47"/>
        <v>2.1076388888888871</v>
      </c>
      <c r="F222" s="60">
        <v>6.9444444444444441E-3</v>
      </c>
      <c r="G222" s="54">
        <f t="shared" si="50"/>
        <v>418</v>
      </c>
      <c r="H222" s="68">
        <f t="shared" si="48"/>
        <v>420</v>
      </c>
      <c r="I222" s="72"/>
      <c r="J222" s="83"/>
    </row>
    <row r="223" spans="1:10" ht="16.5" customHeight="1">
      <c r="A223" s="36"/>
      <c r="B223" s="24"/>
      <c r="C223" s="149" t="s">
        <v>55</v>
      </c>
      <c r="D223" s="28">
        <f t="shared" si="49"/>
        <v>2.1076388888888871</v>
      </c>
      <c r="E223" s="28">
        <f t="shared" si="47"/>
        <v>2.1145833333333317</v>
      </c>
      <c r="F223" s="60">
        <v>6.9444444444444441E-3</v>
      </c>
      <c r="G223" s="54">
        <f t="shared" si="50"/>
        <v>420</v>
      </c>
      <c r="H223" s="68">
        <f t="shared" si="48"/>
        <v>422</v>
      </c>
      <c r="I223" s="72"/>
      <c r="J223" s="156" t="s">
        <v>240</v>
      </c>
    </row>
    <row r="224" spans="1:10" ht="16.5" customHeight="1" thickBot="1">
      <c r="A224" s="36"/>
      <c r="B224" s="24"/>
      <c r="C224" s="151" t="s">
        <v>142</v>
      </c>
      <c r="D224" s="34">
        <f t="shared" si="49"/>
        <v>2.1145833333333317</v>
      </c>
      <c r="E224" s="34">
        <f t="shared" si="47"/>
        <v>2.1215277777777763</v>
      </c>
      <c r="F224" s="60">
        <v>6.9444444444444441E-3</v>
      </c>
      <c r="G224" s="54">
        <f t="shared" si="50"/>
        <v>422</v>
      </c>
      <c r="H224" s="68">
        <f t="shared" si="48"/>
        <v>424</v>
      </c>
      <c r="I224" s="92" t="s">
        <v>119</v>
      </c>
      <c r="J224" s="83" t="s">
        <v>161</v>
      </c>
    </row>
    <row r="225" spans="1:10" s="1" customFormat="1" ht="30" customHeight="1" thickBot="1">
      <c r="A225" s="39"/>
      <c r="B225" s="43" t="s">
        <v>30</v>
      </c>
      <c r="C225" s="44" t="s">
        <v>0</v>
      </c>
      <c r="D225" s="45" t="s">
        <v>14</v>
      </c>
      <c r="E225" s="45" t="s">
        <v>15</v>
      </c>
      <c r="F225" s="58"/>
      <c r="G225" s="46" t="s">
        <v>9</v>
      </c>
      <c r="H225" s="64" t="s">
        <v>10</v>
      </c>
      <c r="I225" s="103" t="s">
        <v>138</v>
      </c>
      <c r="J225" s="95" t="s">
        <v>1</v>
      </c>
    </row>
    <row r="226" spans="1:10" ht="16.5" customHeight="1">
      <c r="A226" s="36"/>
      <c r="B226" s="24"/>
      <c r="C226" s="143" t="s">
        <v>31</v>
      </c>
      <c r="D226" s="27">
        <f>E224</f>
        <v>2.1215277777777763</v>
      </c>
      <c r="E226" s="27">
        <f t="shared" si="47"/>
        <v>2.128472222222221</v>
      </c>
      <c r="F226" s="59">
        <v>6.9444444444444441E-3</v>
      </c>
      <c r="G226" s="54">
        <f>H224</f>
        <v>424</v>
      </c>
      <c r="H226" s="69">
        <f>G226+2</f>
        <v>426</v>
      </c>
      <c r="I226" s="106" t="s">
        <v>149</v>
      </c>
      <c r="J226" s="163" t="s">
        <v>242</v>
      </c>
    </row>
    <row r="227" spans="1:10" ht="16.5" customHeight="1">
      <c r="A227" s="36"/>
      <c r="B227" s="24"/>
      <c r="C227" s="116" t="s">
        <v>154</v>
      </c>
      <c r="D227" s="28">
        <f>SUM(D226+F226)</f>
        <v>2.128472222222221</v>
      </c>
      <c r="E227" s="28">
        <f t="shared" si="47"/>
        <v>2.1354166666666656</v>
      </c>
      <c r="F227" s="60">
        <v>6.9444444444444441E-3</v>
      </c>
      <c r="G227" s="54">
        <f>H226</f>
        <v>426</v>
      </c>
      <c r="H227" s="69">
        <f t="shared" ref="H227:H236" si="51">G227+2</f>
        <v>428</v>
      </c>
      <c r="I227" s="74" t="s">
        <v>122</v>
      </c>
      <c r="J227" s="158" t="s">
        <v>241</v>
      </c>
    </row>
    <row r="228" spans="1:10" ht="16.5" customHeight="1">
      <c r="A228" s="36"/>
      <c r="B228" s="24"/>
      <c r="C228" s="142" t="s">
        <v>33</v>
      </c>
      <c r="D228" s="28">
        <f t="shared" si="49"/>
        <v>2.1354166666666656</v>
      </c>
      <c r="E228" s="28">
        <f t="shared" si="47"/>
        <v>2.1423611111111103</v>
      </c>
      <c r="F228" s="60">
        <v>6.9444444444444441E-3</v>
      </c>
      <c r="G228" s="54">
        <f t="shared" ref="G228:G236" si="52">H227</f>
        <v>428</v>
      </c>
      <c r="H228" s="69">
        <f t="shared" si="51"/>
        <v>430</v>
      </c>
      <c r="I228" s="71" t="s">
        <v>36</v>
      </c>
      <c r="J228" s="83"/>
    </row>
    <row r="229" spans="1:10" ht="16.5" customHeight="1">
      <c r="A229" s="36"/>
      <c r="B229" s="24"/>
      <c r="C229" s="125" t="s">
        <v>98</v>
      </c>
      <c r="D229" s="28">
        <f t="shared" si="49"/>
        <v>2.1423611111111103</v>
      </c>
      <c r="E229" s="28">
        <f t="shared" si="47"/>
        <v>2.1493055555555549</v>
      </c>
      <c r="F229" s="60">
        <v>6.9444444444444441E-3</v>
      </c>
      <c r="G229" s="54">
        <f t="shared" si="52"/>
        <v>430</v>
      </c>
      <c r="H229" s="69">
        <f t="shared" si="51"/>
        <v>432</v>
      </c>
      <c r="I229" s="75" t="s">
        <v>164</v>
      </c>
      <c r="J229" s="140" t="s">
        <v>91</v>
      </c>
    </row>
    <row r="230" spans="1:10" ht="16.5" customHeight="1">
      <c r="A230" s="36"/>
      <c r="B230" s="24"/>
      <c r="C230" s="144" t="s">
        <v>31</v>
      </c>
      <c r="D230" s="34">
        <f t="shared" si="49"/>
        <v>2.1493055555555549</v>
      </c>
      <c r="E230" s="27">
        <f t="shared" si="47"/>
        <v>2.1562499999999996</v>
      </c>
      <c r="F230" s="60">
        <v>6.9444444444444441E-3</v>
      </c>
      <c r="G230" s="54">
        <f t="shared" si="52"/>
        <v>432</v>
      </c>
      <c r="H230" s="69">
        <f t="shared" si="51"/>
        <v>434</v>
      </c>
      <c r="I230" s="72" t="s">
        <v>166</v>
      </c>
      <c r="J230" s="112"/>
    </row>
    <row r="231" spans="1:10" ht="16.5" customHeight="1">
      <c r="A231" s="36"/>
      <c r="B231" s="24"/>
      <c r="C231" s="116" t="s">
        <v>154</v>
      </c>
      <c r="D231" s="28">
        <f t="shared" si="49"/>
        <v>2.1562499999999996</v>
      </c>
      <c r="E231" s="28">
        <f t="shared" si="47"/>
        <v>2.1631944444444442</v>
      </c>
      <c r="F231" s="60">
        <v>6.9444444444444441E-3</v>
      </c>
      <c r="G231" s="54">
        <f t="shared" si="52"/>
        <v>434</v>
      </c>
      <c r="H231" s="69">
        <f t="shared" si="51"/>
        <v>436</v>
      </c>
      <c r="I231" s="71"/>
      <c r="J231" s="83"/>
    </row>
    <row r="232" spans="1:10" ht="16.5" customHeight="1">
      <c r="A232" s="36"/>
      <c r="B232" s="23"/>
      <c r="C232" s="142" t="s">
        <v>33</v>
      </c>
      <c r="D232" s="28">
        <f t="shared" si="49"/>
        <v>2.1631944444444442</v>
      </c>
      <c r="E232" s="28">
        <f t="shared" ref="E232:E236" si="53">SUM(D232+F232)</f>
        <v>2.1701388888888888</v>
      </c>
      <c r="F232" s="60">
        <v>6.9444444444444441E-3</v>
      </c>
      <c r="G232" s="54">
        <f t="shared" si="52"/>
        <v>436</v>
      </c>
      <c r="H232" s="69">
        <f t="shared" si="51"/>
        <v>438</v>
      </c>
      <c r="I232" s="77"/>
      <c r="J232" s="83"/>
    </row>
    <row r="233" spans="1:10" ht="16.5" customHeight="1">
      <c r="A233" s="36"/>
      <c r="B233" s="23"/>
      <c r="C233" s="125" t="s">
        <v>98</v>
      </c>
      <c r="D233" s="28">
        <f t="shared" si="49"/>
        <v>2.1701388888888888</v>
      </c>
      <c r="E233" s="28">
        <f t="shared" si="53"/>
        <v>2.1770833333333335</v>
      </c>
      <c r="F233" s="60">
        <v>6.9444444444444441E-3</v>
      </c>
      <c r="G233" s="54">
        <f t="shared" si="52"/>
        <v>438</v>
      </c>
      <c r="H233" s="69">
        <f t="shared" si="51"/>
        <v>440</v>
      </c>
      <c r="I233" s="77"/>
      <c r="J233" s="83"/>
    </row>
    <row r="234" spans="1:10" ht="16.5" customHeight="1">
      <c r="A234" s="36"/>
      <c r="B234" s="24"/>
      <c r="C234" s="144" t="s">
        <v>31</v>
      </c>
      <c r="D234" s="34">
        <f t="shared" si="49"/>
        <v>2.1770833333333335</v>
      </c>
      <c r="E234" s="27">
        <f t="shared" si="53"/>
        <v>2.1840277777777781</v>
      </c>
      <c r="F234" s="60">
        <v>6.9444444444444441E-3</v>
      </c>
      <c r="G234" s="54">
        <f t="shared" si="52"/>
        <v>440</v>
      </c>
      <c r="H234" s="69">
        <f t="shared" si="51"/>
        <v>442</v>
      </c>
      <c r="I234" s="77"/>
      <c r="J234" s="139"/>
    </row>
    <row r="235" spans="1:10" ht="16.5" customHeight="1">
      <c r="A235" s="36"/>
      <c r="B235" s="24"/>
      <c r="C235" s="116" t="s">
        <v>154</v>
      </c>
      <c r="D235" s="28">
        <f t="shared" si="49"/>
        <v>2.1840277777777781</v>
      </c>
      <c r="E235" s="28">
        <f t="shared" si="53"/>
        <v>2.1909722222222228</v>
      </c>
      <c r="F235" s="60">
        <v>6.9444444444444441E-3</v>
      </c>
      <c r="G235" s="54">
        <f t="shared" si="52"/>
        <v>442</v>
      </c>
      <c r="H235" s="69">
        <f t="shared" si="51"/>
        <v>444</v>
      </c>
      <c r="I235" s="75"/>
      <c r="J235" s="156" t="s">
        <v>243</v>
      </c>
    </row>
    <row r="236" spans="1:10" ht="16.5" customHeight="1" thickBot="1">
      <c r="A236" s="36"/>
      <c r="B236" s="23"/>
      <c r="C236" s="142" t="s">
        <v>33</v>
      </c>
      <c r="D236" s="28">
        <f t="shared" si="49"/>
        <v>2.1909722222222228</v>
      </c>
      <c r="E236" s="28">
        <f t="shared" si="53"/>
        <v>2.1979166666666674</v>
      </c>
      <c r="F236" s="60">
        <v>6.9444444444444441E-3</v>
      </c>
      <c r="G236" s="54">
        <f t="shared" si="52"/>
        <v>444</v>
      </c>
      <c r="H236" s="69">
        <f t="shared" si="51"/>
        <v>446</v>
      </c>
      <c r="I236" s="92" t="s">
        <v>120</v>
      </c>
      <c r="J236" s="83" t="s">
        <v>244</v>
      </c>
    </row>
    <row r="237" spans="1:10" s="1" customFormat="1" ht="30" customHeight="1" thickBot="1">
      <c r="A237" s="20"/>
      <c r="B237" s="43" t="s">
        <v>24</v>
      </c>
      <c r="C237" s="44" t="s">
        <v>0</v>
      </c>
      <c r="D237" s="45" t="s">
        <v>14</v>
      </c>
      <c r="E237" s="45" t="s">
        <v>15</v>
      </c>
      <c r="F237" s="58"/>
      <c r="G237" s="46" t="s">
        <v>9</v>
      </c>
      <c r="H237" s="64" t="s">
        <v>10</v>
      </c>
      <c r="I237" s="103" t="s">
        <v>139</v>
      </c>
      <c r="J237" s="95" t="s">
        <v>1</v>
      </c>
    </row>
    <row r="238" spans="1:10" ht="16.5" customHeight="1">
      <c r="A238" s="36"/>
      <c r="B238" s="24"/>
      <c r="C238" s="146" t="s">
        <v>142</v>
      </c>
      <c r="D238" s="27">
        <f>E236</f>
        <v>2.1979166666666674</v>
      </c>
      <c r="E238" s="27">
        <f t="shared" ref="E238:E246" si="54">SUM(D238+F238)</f>
        <v>2.204861111111112</v>
      </c>
      <c r="F238" s="59">
        <v>6.9444444444444441E-3</v>
      </c>
      <c r="G238" s="55">
        <f>H236</f>
        <v>446</v>
      </c>
      <c r="H238" s="68">
        <f>G238+2</f>
        <v>448</v>
      </c>
      <c r="I238" s="106" t="s">
        <v>150</v>
      </c>
      <c r="J238" s="96"/>
    </row>
    <row r="239" spans="1:10" ht="16.5" customHeight="1">
      <c r="A239" s="36"/>
      <c r="B239" s="24"/>
      <c r="C239" s="142" t="s">
        <v>53</v>
      </c>
      <c r="D239" s="28">
        <f t="shared" ref="D239:D246" si="55">SUM(D238+F238)</f>
        <v>2.204861111111112</v>
      </c>
      <c r="E239" s="28">
        <f t="shared" si="54"/>
        <v>2.2118055555555567</v>
      </c>
      <c r="F239" s="60">
        <v>6.9444444444444441E-3</v>
      </c>
      <c r="G239" s="55">
        <f>H238</f>
        <v>448</v>
      </c>
      <c r="H239" s="68">
        <f t="shared" ref="H239:H246" si="56">G239+2</f>
        <v>450</v>
      </c>
      <c r="I239" s="74" t="s">
        <v>108</v>
      </c>
      <c r="J239" s="156" t="s">
        <v>245</v>
      </c>
    </row>
    <row r="240" spans="1:10" ht="16.5" customHeight="1">
      <c r="A240" s="36"/>
      <c r="B240" s="24"/>
      <c r="C240" s="116" t="s">
        <v>32</v>
      </c>
      <c r="D240" s="28">
        <f t="shared" si="55"/>
        <v>2.2118055555555567</v>
      </c>
      <c r="E240" s="28">
        <f t="shared" si="54"/>
        <v>2.2187500000000013</v>
      </c>
      <c r="F240" s="60">
        <v>6.9444444444444441E-3</v>
      </c>
      <c r="G240" s="55">
        <f t="shared" ref="G240:G246" si="57">H239</f>
        <v>450</v>
      </c>
      <c r="H240" s="68">
        <f t="shared" si="56"/>
        <v>452</v>
      </c>
      <c r="I240" s="71" t="s">
        <v>36</v>
      </c>
      <c r="J240" s="84"/>
    </row>
    <row r="241" spans="1:10" ht="16.5" customHeight="1">
      <c r="A241" s="36"/>
      <c r="B241" s="24"/>
      <c r="C241" s="116" t="s">
        <v>55</v>
      </c>
      <c r="D241" s="28">
        <f t="shared" si="55"/>
        <v>2.2187500000000013</v>
      </c>
      <c r="E241" s="28">
        <f t="shared" si="54"/>
        <v>2.225694444444446</v>
      </c>
      <c r="F241" s="60">
        <v>6.9444444444444441E-3</v>
      </c>
      <c r="G241" s="55">
        <f t="shared" si="57"/>
        <v>452</v>
      </c>
      <c r="H241" s="68">
        <f t="shared" si="56"/>
        <v>454</v>
      </c>
      <c r="I241" s="75" t="s">
        <v>101</v>
      </c>
      <c r="J241" s="140" t="s">
        <v>246</v>
      </c>
    </row>
    <row r="242" spans="1:10" ht="16.5" customHeight="1">
      <c r="A242" s="36"/>
      <c r="B242" s="24"/>
      <c r="C242" s="147" t="s">
        <v>142</v>
      </c>
      <c r="D242" s="27">
        <f t="shared" si="55"/>
        <v>2.225694444444446</v>
      </c>
      <c r="E242" s="27">
        <f t="shared" si="54"/>
        <v>2.2326388888888906</v>
      </c>
      <c r="F242" s="60">
        <v>6.9444444444444441E-3</v>
      </c>
      <c r="G242" s="55">
        <f t="shared" si="57"/>
        <v>454</v>
      </c>
      <c r="H242" s="68">
        <f t="shared" si="56"/>
        <v>456</v>
      </c>
      <c r="I242" s="75" t="s">
        <v>165</v>
      </c>
      <c r="J242" s="124"/>
    </row>
    <row r="243" spans="1:10" ht="16.5" customHeight="1">
      <c r="A243" s="36"/>
      <c r="B243" s="24"/>
      <c r="C243" s="142" t="s">
        <v>53</v>
      </c>
      <c r="D243" s="28">
        <f t="shared" si="55"/>
        <v>2.2326388888888906</v>
      </c>
      <c r="E243" s="28">
        <f t="shared" si="54"/>
        <v>2.2395833333333353</v>
      </c>
      <c r="F243" s="60">
        <v>6.9444444444444441E-3</v>
      </c>
      <c r="G243" s="55">
        <f t="shared" si="57"/>
        <v>456</v>
      </c>
      <c r="H243" s="68">
        <f t="shared" si="56"/>
        <v>458</v>
      </c>
      <c r="I243" s="71"/>
      <c r="J243" s="82"/>
    </row>
    <row r="244" spans="1:10" ht="16.5" customHeight="1">
      <c r="A244" s="36"/>
      <c r="B244" s="24"/>
      <c r="C244" s="116" t="s">
        <v>32</v>
      </c>
      <c r="D244" s="28">
        <f t="shared" si="55"/>
        <v>2.2395833333333353</v>
      </c>
      <c r="E244" s="28">
        <f t="shared" si="54"/>
        <v>2.2465277777777799</v>
      </c>
      <c r="F244" s="60">
        <v>6.9444444444444441E-3</v>
      </c>
      <c r="G244" s="55">
        <f t="shared" si="57"/>
        <v>458</v>
      </c>
      <c r="H244" s="68">
        <f t="shared" si="56"/>
        <v>460</v>
      </c>
      <c r="I244" s="77"/>
      <c r="J244" s="140" t="s">
        <v>247</v>
      </c>
    </row>
    <row r="245" spans="1:10" ht="16.5" customHeight="1">
      <c r="A245" s="36"/>
      <c r="B245" s="24"/>
      <c r="C245" s="116" t="s">
        <v>55</v>
      </c>
      <c r="D245" s="28">
        <f t="shared" si="55"/>
        <v>2.2465277777777799</v>
      </c>
      <c r="E245" s="28">
        <f t="shared" si="54"/>
        <v>2.2534722222222245</v>
      </c>
      <c r="F245" s="60">
        <v>6.9444444444444441E-3</v>
      </c>
      <c r="G245" s="55">
        <f t="shared" si="57"/>
        <v>460</v>
      </c>
      <c r="H245" s="68">
        <f t="shared" si="56"/>
        <v>462</v>
      </c>
      <c r="I245" s="77"/>
      <c r="J245" s="84"/>
    </row>
    <row r="246" spans="1:10" ht="16.5" customHeight="1" thickBot="1">
      <c r="A246" s="36"/>
      <c r="B246" s="24"/>
      <c r="C246" s="148" t="s">
        <v>142</v>
      </c>
      <c r="D246" s="27">
        <f t="shared" si="55"/>
        <v>2.2534722222222245</v>
      </c>
      <c r="E246" s="27">
        <f t="shared" si="54"/>
        <v>2.2604166666666692</v>
      </c>
      <c r="F246" s="60">
        <v>6.9444444444444441E-3</v>
      </c>
      <c r="G246" s="55">
        <f t="shared" si="57"/>
        <v>462</v>
      </c>
      <c r="H246" s="68">
        <f t="shared" si="56"/>
        <v>464</v>
      </c>
      <c r="I246" s="92" t="s">
        <v>121</v>
      </c>
      <c r="J246" s="167" t="s">
        <v>248</v>
      </c>
    </row>
    <row r="247" spans="1:10" s="1" customFormat="1" ht="30" customHeight="1" thickBot="1">
      <c r="A247" s="20"/>
      <c r="B247" s="43" t="s">
        <v>25</v>
      </c>
      <c r="C247" s="44" t="s">
        <v>0</v>
      </c>
      <c r="D247" s="45" t="s">
        <v>14</v>
      </c>
      <c r="E247" s="45" t="s">
        <v>15</v>
      </c>
      <c r="F247" s="58"/>
      <c r="G247" s="46" t="s">
        <v>9</v>
      </c>
      <c r="H247" s="64" t="s">
        <v>10</v>
      </c>
      <c r="I247" s="103" t="s">
        <v>140</v>
      </c>
      <c r="J247" s="95" t="s">
        <v>1</v>
      </c>
    </row>
    <row r="248" spans="1:10" ht="16.5" customHeight="1">
      <c r="A248" s="36"/>
      <c r="B248" s="24"/>
      <c r="C248" s="143" t="s">
        <v>31</v>
      </c>
      <c r="D248" s="27">
        <f>E246</f>
        <v>2.2604166666666692</v>
      </c>
      <c r="E248" s="27">
        <f t="shared" ref="E248:E261" si="58">SUM(D248+F248)</f>
        <v>2.2673611111111138</v>
      </c>
      <c r="F248" s="59">
        <v>6.9444444444444441E-3</v>
      </c>
      <c r="G248" s="55">
        <f>H246</f>
        <v>464</v>
      </c>
      <c r="H248" s="68">
        <f>G248+2</f>
        <v>466</v>
      </c>
      <c r="I248" s="106" t="s">
        <v>151</v>
      </c>
      <c r="J248" s="154" t="s">
        <v>250</v>
      </c>
    </row>
    <row r="249" spans="1:10" ht="16.5" customHeight="1">
      <c r="A249" s="36"/>
      <c r="B249" s="24"/>
      <c r="C249" s="116" t="s">
        <v>154</v>
      </c>
      <c r="D249" s="28">
        <f t="shared" ref="D249:D261" si="59">SUM(D248+F248)</f>
        <v>2.2673611111111138</v>
      </c>
      <c r="E249" s="28">
        <f t="shared" si="58"/>
        <v>2.2743055555555585</v>
      </c>
      <c r="F249" s="60">
        <v>6.9444444444444441E-3</v>
      </c>
      <c r="G249" s="55">
        <f>H248</f>
        <v>466</v>
      </c>
      <c r="H249" s="68">
        <f t="shared" ref="H249:H261" si="60">G249+2</f>
        <v>468</v>
      </c>
      <c r="I249" s="74" t="s">
        <v>123</v>
      </c>
      <c r="J249" s="82"/>
    </row>
    <row r="250" spans="1:10" ht="16.5" customHeight="1">
      <c r="A250" s="36"/>
      <c r="B250" s="24"/>
      <c r="C250" s="142" t="s">
        <v>33</v>
      </c>
      <c r="D250" s="28">
        <f t="shared" si="59"/>
        <v>2.2743055555555585</v>
      </c>
      <c r="E250" s="28">
        <f t="shared" si="58"/>
        <v>2.2812500000000031</v>
      </c>
      <c r="F250" s="60">
        <v>6.9444444444444441E-3</v>
      </c>
      <c r="G250" s="55">
        <f t="shared" ref="G250:G261" si="61">H249</f>
        <v>468</v>
      </c>
      <c r="H250" s="68">
        <f t="shared" si="60"/>
        <v>470</v>
      </c>
      <c r="I250" s="71" t="s">
        <v>37</v>
      </c>
      <c r="J250" s="82"/>
    </row>
    <row r="251" spans="1:10" ht="16.5" customHeight="1">
      <c r="A251" s="36"/>
      <c r="B251" s="24"/>
      <c r="C251" s="125" t="s">
        <v>98</v>
      </c>
      <c r="D251" s="28">
        <f t="shared" si="59"/>
        <v>2.2812500000000031</v>
      </c>
      <c r="E251" s="28">
        <f t="shared" si="58"/>
        <v>2.2881944444444478</v>
      </c>
      <c r="F251" s="60">
        <v>6.9444444444444441E-3</v>
      </c>
      <c r="G251" s="55">
        <f t="shared" si="61"/>
        <v>470</v>
      </c>
      <c r="H251" s="68">
        <f t="shared" si="60"/>
        <v>472</v>
      </c>
      <c r="I251" s="75" t="s">
        <v>164</v>
      </c>
      <c r="J251" s="140" t="s">
        <v>249</v>
      </c>
    </row>
    <row r="252" spans="1:10" ht="16.5" customHeight="1">
      <c r="A252" s="36"/>
      <c r="B252" s="24"/>
      <c r="C252" s="144" t="s">
        <v>31</v>
      </c>
      <c r="D252" s="27">
        <f t="shared" si="59"/>
        <v>2.2881944444444478</v>
      </c>
      <c r="E252" s="27">
        <f t="shared" si="58"/>
        <v>2.2951388888888924</v>
      </c>
      <c r="F252" s="60">
        <v>6.9444444444444441E-3</v>
      </c>
      <c r="G252" s="55">
        <f t="shared" si="61"/>
        <v>472</v>
      </c>
      <c r="H252" s="68">
        <f t="shared" si="60"/>
        <v>474</v>
      </c>
      <c r="I252" s="72" t="s">
        <v>166</v>
      </c>
      <c r="J252" s="85"/>
    </row>
    <row r="253" spans="1:10" ht="16.5" customHeight="1">
      <c r="A253" s="36"/>
      <c r="B253" s="24"/>
      <c r="C253" s="116" t="s">
        <v>154</v>
      </c>
      <c r="D253" s="28">
        <f t="shared" si="59"/>
        <v>2.2951388888888924</v>
      </c>
      <c r="E253" s="28">
        <f t="shared" si="58"/>
        <v>2.302083333333337</v>
      </c>
      <c r="F253" s="60">
        <v>6.9444444444444441E-3</v>
      </c>
      <c r="G253" s="55">
        <f t="shared" si="61"/>
        <v>474</v>
      </c>
      <c r="H253" s="68">
        <f t="shared" si="60"/>
        <v>476</v>
      </c>
      <c r="I253" s="71"/>
      <c r="J253" s="156" t="s">
        <v>251</v>
      </c>
    </row>
    <row r="254" spans="1:10" ht="16.5" customHeight="1">
      <c r="A254" s="36"/>
      <c r="B254" s="24"/>
      <c r="C254" s="142" t="s">
        <v>33</v>
      </c>
      <c r="D254" s="28">
        <f t="shared" si="59"/>
        <v>2.302083333333337</v>
      </c>
      <c r="E254" s="28">
        <f t="shared" si="58"/>
        <v>2.3090277777777817</v>
      </c>
      <c r="F254" s="60">
        <v>6.9444444444444441E-3</v>
      </c>
      <c r="G254" s="55">
        <f t="shared" si="61"/>
        <v>476</v>
      </c>
      <c r="H254" s="68">
        <f t="shared" si="60"/>
        <v>478</v>
      </c>
      <c r="I254" s="77"/>
      <c r="J254" s="140" t="s">
        <v>252</v>
      </c>
    </row>
    <row r="255" spans="1:10" ht="16.5" customHeight="1">
      <c r="A255" s="36"/>
      <c r="B255" s="24"/>
      <c r="C255" s="125" t="s">
        <v>98</v>
      </c>
      <c r="D255" s="28">
        <f t="shared" si="59"/>
        <v>2.3090277777777817</v>
      </c>
      <c r="E255" s="28">
        <f t="shared" si="58"/>
        <v>2.3159722222222263</v>
      </c>
      <c r="F255" s="60">
        <v>6.9444444444444441E-3</v>
      </c>
      <c r="G255" s="55">
        <f t="shared" si="61"/>
        <v>478</v>
      </c>
      <c r="H255" s="68">
        <f t="shared" si="60"/>
        <v>480</v>
      </c>
      <c r="I255" s="77"/>
      <c r="J255" s="82"/>
    </row>
    <row r="256" spans="1:10" ht="16.5" customHeight="1">
      <c r="A256" s="36"/>
      <c r="B256" s="24"/>
      <c r="C256" s="144" t="s">
        <v>31</v>
      </c>
      <c r="D256" s="27">
        <f t="shared" si="59"/>
        <v>2.3159722222222263</v>
      </c>
      <c r="E256" s="27">
        <f t="shared" si="58"/>
        <v>2.322916666666671</v>
      </c>
      <c r="F256" s="60">
        <v>6.9444444444444441E-3</v>
      </c>
      <c r="G256" s="55">
        <f t="shared" si="61"/>
        <v>480</v>
      </c>
      <c r="H256" s="68">
        <f t="shared" si="60"/>
        <v>482</v>
      </c>
      <c r="I256" s="77"/>
      <c r="J256" s="124"/>
    </row>
    <row r="257" spans="1:10" ht="16.5" customHeight="1">
      <c r="A257" s="36"/>
      <c r="B257" s="24"/>
      <c r="C257" s="116" t="s">
        <v>154</v>
      </c>
      <c r="D257" s="28">
        <f t="shared" si="59"/>
        <v>2.322916666666671</v>
      </c>
      <c r="E257" s="28">
        <f t="shared" si="58"/>
        <v>2.3298611111111156</v>
      </c>
      <c r="F257" s="60">
        <v>6.9444444444444441E-3</v>
      </c>
      <c r="G257" s="55">
        <f t="shared" si="61"/>
        <v>482</v>
      </c>
      <c r="H257" s="68">
        <f t="shared" si="60"/>
        <v>484</v>
      </c>
      <c r="I257" s="77"/>
      <c r="J257" s="124"/>
    </row>
    <row r="258" spans="1:10" ht="16.5" customHeight="1">
      <c r="A258" s="36"/>
      <c r="B258" s="24"/>
      <c r="C258" s="142" t="s">
        <v>33</v>
      </c>
      <c r="D258" s="28">
        <f t="shared" si="59"/>
        <v>2.3298611111111156</v>
      </c>
      <c r="E258" s="28">
        <f t="shared" si="58"/>
        <v>2.3368055555555602</v>
      </c>
      <c r="F258" s="60">
        <v>6.9444444444444441E-3</v>
      </c>
      <c r="G258" s="55">
        <f t="shared" si="61"/>
        <v>484</v>
      </c>
      <c r="H258" s="68">
        <f t="shared" si="60"/>
        <v>486</v>
      </c>
      <c r="I258" s="77"/>
      <c r="J258" s="82"/>
    </row>
    <row r="259" spans="1:10" ht="16.5" customHeight="1">
      <c r="A259" s="36"/>
      <c r="B259" s="24"/>
      <c r="C259" s="125" t="s">
        <v>98</v>
      </c>
      <c r="D259" s="28">
        <f t="shared" si="59"/>
        <v>2.3368055555555602</v>
      </c>
      <c r="E259" s="28">
        <f t="shared" si="58"/>
        <v>2.3437500000000049</v>
      </c>
      <c r="F259" s="60">
        <v>6.9444444444444441E-3</v>
      </c>
      <c r="G259" s="55">
        <f t="shared" si="61"/>
        <v>486</v>
      </c>
      <c r="H259" s="68">
        <f t="shared" si="60"/>
        <v>488</v>
      </c>
      <c r="I259" s="77"/>
      <c r="J259" s="82"/>
    </row>
    <row r="260" spans="1:10" ht="16.5" customHeight="1">
      <c r="A260" s="36"/>
      <c r="B260" s="24"/>
      <c r="C260" s="144" t="s">
        <v>31</v>
      </c>
      <c r="D260" s="34">
        <f t="shared" si="59"/>
        <v>2.3437500000000049</v>
      </c>
      <c r="E260" s="34">
        <f t="shared" si="58"/>
        <v>2.3506944444444495</v>
      </c>
      <c r="F260" s="60">
        <v>6.9444444444444441E-3</v>
      </c>
      <c r="G260" s="55">
        <f t="shared" si="61"/>
        <v>488</v>
      </c>
      <c r="H260" s="68">
        <f t="shared" si="60"/>
        <v>490</v>
      </c>
      <c r="I260" s="121"/>
      <c r="J260" s="157" t="s">
        <v>253</v>
      </c>
    </row>
    <row r="261" spans="1:10" ht="16.5" customHeight="1" thickBot="1">
      <c r="A261" s="36"/>
      <c r="B261" s="24"/>
      <c r="C261" s="116" t="s">
        <v>154</v>
      </c>
      <c r="D261" s="28">
        <f t="shared" si="59"/>
        <v>2.3506944444444495</v>
      </c>
      <c r="E261" s="28">
        <f t="shared" si="58"/>
        <v>2.3576388888888942</v>
      </c>
      <c r="F261" s="60">
        <v>6.9444444444444441E-3</v>
      </c>
      <c r="G261" s="55">
        <f t="shared" si="61"/>
        <v>490</v>
      </c>
      <c r="H261" s="68">
        <f t="shared" si="60"/>
        <v>492</v>
      </c>
      <c r="I261" s="92" t="s">
        <v>170</v>
      </c>
      <c r="J261" s="94" t="s">
        <v>162</v>
      </c>
    </row>
    <row r="262" spans="1:10" s="1" customFormat="1" ht="30" customHeight="1" thickBot="1">
      <c r="A262" s="20"/>
      <c r="B262" s="43" t="s">
        <v>26</v>
      </c>
      <c r="C262" s="44" t="s">
        <v>0</v>
      </c>
      <c r="D262" s="45" t="s">
        <v>14</v>
      </c>
      <c r="E262" s="45" t="s">
        <v>15</v>
      </c>
      <c r="F262" s="58"/>
      <c r="G262" s="46" t="s">
        <v>9</v>
      </c>
      <c r="H262" s="64" t="s">
        <v>10</v>
      </c>
      <c r="I262" s="103" t="s">
        <v>141</v>
      </c>
      <c r="J262" s="95" t="s">
        <v>1</v>
      </c>
    </row>
    <row r="263" spans="1:10" ht="16.5" customHeight="1">
      <c r="A263" s="36"/>
      <c r="B263" s="24"/>
      <c r="C263" s="146" t="s">
        <v>142</v>
      </c>
      <c r="D263" s="27">
        <f>E261</f>
        <v>2.3576388888888942</v>
      </c>
      <c r="E263" s="27">
        <f t="shared" ref="E263:E284" si="62">SUM(D263+F263)</f>
        <v>2.3645833333333388</v>
      </c>
      <c r="F263" s="59">
        <v>6.9444444444444441E-3</v>
      </c>
      <c r="G263" s="55">
        <f>H261</f>
        <v>492</v>
      </c>
      <c r="H263" s="68">
        <f>G263+2</f>
        <v>494</v>
      </c>
      <c r="I263" s="73" t="s">
        <v>152</v>
      </c>
      <c r="J263" s="166" t="s">
        <v>254</v>
      </c>
    </row>
    <row r="264" spans="1:10" ht="16.5" customHeight="1">
      <c r="A264" s="36"/>
      <c r="B264" s="24"/>
      <c r="C264" s="142" t="s">
        <v>53</v>
      </c>
      <c r="D264" s="28">
        <f t="shared" ref="D264:D273" si="63">SUM(D263+F263)</f>
        <v>2.3645833333333388</v>
      </c>
      <c r="E264" s="28">
        <f t="shared" si="62"/>
        <v>2.3715277777777835</v>
      </c>
      <c r="F264" s="60">
        <v>6.9444444444444441E-3</v>
      </c>
      <c r="G264" s="55">
        <f t="shared" ref="G264:G273" si="64">SUM(G263+2)</f>
        <v>494</v>
      </c>
      <c r="H264" s="68">
        <f t="shared" ref="H264:H273" si="65">H263+2</f>
        <v>496</v>
      </c>
      <c r="I264" s="74" t="s">
        <v>124</v>
      </c>
      <c r="J264" s="124"/>
    </row>
    <row r="265" spans="1:10" ht="16.5" customHeight="1">
      <c r="A265" s="36"/>
      <c r="B265" s="24"/>
      <c r="C265" s="116" t="s">
        <v>32</v>
      </c>
      <c r="D265" s="28">
        <f t="shared" si="63"/>
        <v>2.3715277777777835</v>
      </c>
      <c r="E265" s="28">
        <f t="shared" si="62"/>
        <v>2.3784722222222281</v>
      </c>
      <c r="F265" s="60">
        <v>6.9444444444444441E-3</v>
      </c>
      <c r="G265" s="55">
        <f t="shared" si="64"/>
        <v>496</v>
      </c>
      <c r="H265" s="68">
        <f t="shared" si="65"/>
        <v>498</v>
      </c>
      <c r="I265" s="71" t="s">
        <v>38</v>
      </c>
      <c r="J265" s="138"/>
    </row>
    <row r="266" spans="1:10" ht="16.5" customHeight="1">
      <c r="A266" s="36"/>
      <c r="B266" s="24"/>
      <c r="C266" s="116" t="s">
        <v>55</v>
      </c>
      <c r="D266" s="28">
        <f t="shared" si="63"/>
        <v>2.3784722222222281</v>
      </c>
      <c r="E266" s="28">
        <f t="shared" si="62"/>
        <v>2.3854166666666727</v>
      </c>
      <c r="F266" s="60">
        <v>6.9444444444444441E-3</v>
      </c>
      <c r="G266" s="55">
        <f t="shared" si="64"/>
        <v>498</v>
      </c>
      <c r="H266" s="68">
        <f t="shared" si="65"/>
        <v>500</v>
      </c>
      <c r="I266" s="75" t="s">
        <v>101</v>
      </c>
      <c r="J266" s="78"/>
    </row>
    <row r="267" spans="1:10" ht="16.5" customHeight="1">
      <c r="A267" s="36"/>
      <c r="B267" s="24"/>
      <c r="C267" s="147" t="s">
        <v>142</v>
      </c>
      <c r="D267" s="27">
        <f t="shared" si="63"/>
        <v>2.3854166666666727</v>
      </c>
      <c r="E267" s="27">
        <f t="shared" si="62"/>
        <v>2.3923611111111174</v>
      </c>
      <c r="F267" s="60">
        <v>6.9444444444444441E-3</v>
      </c>
      <c r="G267" s="55">
        <f t="shared" si="64"/>
        <v>500</v>
      </c>
      <c r="H267" s="68">
        <f t="shared" si="65"/>
        <v>502</v>
      </c>
      <c r="I267" s="75" t="s">
        <v>165</v>
      </c>
      <c r="J267" s="157" t="s">
        <v>255</v>
      </c>
    </row>
    <row r="268" spans="1:10" ht="16.5" customHeight="1">
      <c r="A268" s="36"/>
      <c r="B268" s="24"/>
      <c r="C268" s="142" t="s">
        <v>53</v>
      </c>
      <c r="D268" s="28">
        <f t="shared" si="63"/>
        <v>2.3923611111111174</v>
      </c>
      <c r="E268" s="28">
        <f t="shared" si="62"/>
        <v>2.399305555555562</v>
      </c>
      <c r="F268" s="60">
        <v>6.9444444444444441E-3</v>
      </c>
      <c r="G268" s="55">
        <f t="shared" si="64"/>
        <v>502</v>
      </c>
      <c r="H268" s="68">
        <f t="shared" si="65"/>
        <v>504</v>
      </c>
      <c r="I268" s="71"/>
      <c r="J268" s="93"/>
    </row>
    <row r="269" spans="1:10" ht="16.5" customHeight="1">
      <c r="A269" s="36"/>
      <c r="B269" s="24"/>
      <c r="C269" s="116" t="s">
        <v>32</v>
      </c>
      <c r="D269" s="28">
        <f t="shared" si="63"/>
        <v>2.399305555555562</v>
      </c>
      <c r="E269" s="28">
        <f t="shared" si="62"/>
        <v>2.4062500000000067</v>
      </c>
      <c r="F269" s="60">
        <v>6.9444444444444441E-3</v>
      </c>
      <c r="G269" s="55">
        <f t="shared" si="64"/>
        <v>504</v>
      </c>
      <c r="H269" s="68">
        <f t="shared" si="65"/>
        <v>506</v>
      </c>
      <c r="I269" s="72"/>
      <c r="J269" s="93"/>
    </row>
    <row r="270" spans="1:10" ht="16.5" customHeight="1">
      <c r="A270" s="36"/>
      <c r="B270" s="24"/>
      <c r="C270" s="116" t="s">
        <v>55</v>
      </c>
      <c r="D270" s="28">
        <f t="shared" si="63"/>
        <v>2.4062500000000067</v>
      </c>
      <c r="E270" s="28">
        <f t="shared" si="62"/>
        <v>2.4131944444444513</v>
      </c>
      <c r="F270" s="60">
        <v>6.9444444444444441E-3</v>
      </c>
      <c r="G270" s="55">
        <f t="shared" si="64"/>
        <v>506</v>
      </c>
      <c r="H270" s="68">
        <f t="shared" si="65"/>
        <v>508</v>
      </c>
      <c r="I270" s="72"/>
      <c r="J270" s="157" t="s">
        <v>256</v>
      </c>
    </row>
    <row r="271" spans="1:10" ht="16.5" customHeight="1">
      <c r="A271" s="36"/>
      <c r="B271" s="24"/>
      <c r="C271" s="147" t="s">
        <v>142</v>
      </c>
      <c r="D271" s="27">
        <f t="shared" si="63"/>
        <v>2.4131944444444513</v>
      </c>
      <c r="E271" s="27">
        <f t="shared" si="62"/>
        <v>2.4201388888888959</v>
      </c>
      <c r="F271" s="60">
        <v>6.9444444444444441E-3</v>
      </c>
      <c r="G271" s="55">
        <f t="shared" si="64"/>
        <v>508</v>
      </c>
      <c r="H271" s="68">
        <f t="shared" si="65"/>
        <v>510</v>
      </c>
      <c r="I271" s="72"/>
      <c r="J271" s="138"/>
    </row>
    <row r="272" spans="1:10" ht="16.5" customHeight="1">
      <c r="A272" s="36"/>
      <c r="B272" s="113"/>
      <c r="C272" s="142" t="s">
        <v>53</v>
      </c>
      <c r="D272" s="62">
        <f t="shared" si="63"/>
        <v>2.4201388888888959</v>
      </c>
      <c r="E272" s="62">
        <f t="shared" si="62"/>
        <v>2.4270833333333406</v>
      </c>
      <c r="F272" s="60">
        <v>6.9444444444444441E-3</v>
      </c>
      <c r="G272" s="55">
        <f t="shared" si="64"/>
        <v>510</v>
      </c>
      <c r="H272" s="68">
        <f t="shared" si="65"/>
        <v>512</v>
      </c>
      <c r="I272" s="114"/>
      <c r="J272" s="138"/>
    </row>
    <row r="273" spans="1:10" ht="16.5" customHeight="1" thickBot="1">
      <c r="A273" s="36"/>
      <c r="B273" s="88"/>
      <c r="C273" s="116" t="s">
        <v>32</v>
      </c>
      <c r="D273" s="115">
        <f t="shared" si="63"/>
        <v>2.4270833333333406</v>
      </c>
      <c r="E273" s="115">
        <f t="shared" si="62"/>
        <v>2.4340277777777852</v>
      </c>
      <c r="F273" s="90">
        <v>6.9444444444444441E-3</v>
      </c>
      <c r="G273" s="91">
        <f t="shared" si="64"/>
        <v>512</v>
      </c>
      <c r="H273" s="122">
        <f t="shared" si="65"/>
        <v>514</v>
      </c>
      <c r="I273" s="92" t="s">
        <v>171</v>
      </c>
      <c r="J273" s="137" t="s">
        <v>163</v>
      </c>
    </row>
    <row r="274" spans="1:10" s="1" customFormat="1" ht="30" customHeight="1" thickBot="1">
      <c r="A274" s="20"/>
      <c r="B274" s="43" t="s">
        <v>26</v>
      </c>
      <c r="C274" s="44" t="s">
        <v>0</v>
      </c>
      <c r="D274" s="45" t="s">
        <v>14</v>
      </c>
      <c r="E274" s="45" t="s">
        <v>15</v>
      </c>
      <c r="F274" s="58"/>
      <c r="G274" s="46" t="s">
        <v>9</v>
      </c>
      <c r="H274" s="64" t="s">
        <v>10</v>
      </c>
      <c r="I274" s="103" t="s">
        <v>97</v>
      </c>
      <c r="J274" s="95" t="s">
        <v>1</v>
      </c>
    </row>
    <row r="275" spans="1:10" ht="18">
      <c r="B275" s="24"/>
      <c r="C275" s="143" t="s">
        <v>31</v>
      </c>
      <c r="D275" s="34">
        <f>E273</f>
        <v>2.4340277777777852</v>
      </c>
      <c r="E275" s="34">
        <f t="shared" si="62"/>
        <v>2.4409722222222299</v>
      </c>
      <c r="F275" s="60">
        <v>6.9444444444444441E-3</v>
      </c>
      <c r="G275" s="55">
        <f>H273</f>
        <v>514</v>
      </c>
      <c r="H275" s="68">
        <f t="shared" ref="H275:H284" si="66">G275+2</f>
        <v>516</v>
      </c>
      <c r="I275" s="73" t="s">
        <v>153</v>
      </c>
      <c r="J275" s="100"/>
    </row>
    <row r="276" spans="1:10" ht="18">
      <c r="B276" s="24"/>
      <c r="C276" s="116" t="s">
        <v>154</v>
      </c>
      <c r="D276" s="63">
        <f t="shared" ref="D276:D284" si="67">SUM(D275+F275)</f>
        <v>2.4409722222222299</v>
      </c>
      <c r="E276" s="63">
        <f t="shared" si="62"/>
        <v>2.4479166666666745</v>
      </c>
      <c r="F276" s="60">
        <v>6.9444444444444441E-3</v>
      </c>
      <c r="G276" s="55">
        <f t="shared" ref="G276:G284" si="68">H275</f>
        <v>516</v>
      </c>
      <c r="H276" s="68">
        <f t="shared" si="66"/>
        <v>518</v>
      </c>
      <c r="I276" s="74" t="s">
        <v>125</v>
      </c>
      <c r="J276" s="82"/>
    </row>
    <row r="277" spans="1:10" ht="18">
      <c r="B277" s="24"/>
      <c r="C277" s="142" t="s">
        <v>33</v>
      </c>
      <c r="D277" s="63">
        <f t="shared" si="67"/>
        <v>2.4479166666666745</v>
      </c>
      <c r="E277" s="63">
        <f t="shared" si="62"/>
        <v>2.4548611111111192</v>
      </c>
      <c r="F277" s="60">
        <v>6.9444444444444441E-3</v>
      </c>
      <c r="G277" s="55">
        <f t="shared" si="68"/>
        <v>518</v>
      </c>
      <c r="H277" s="68">
        <f t="shared" si="66"/>
        <v>520</v>
      </c>
      <c r="I277" s="71" t="s">
        <v>37</v>
      </c>
      <c r="J277" s="156" t="s">
        <v>260</v>
      </c>
    </row>
    <row r="278" spans="1:10" ht="18">
      <c r="B278" s="24"/>
      <c r="C278" s="125" t="s">
        <v>98</v>
      </c>
      <c r="D278" s="62">
        <f t="shared" si="67"/>
        <v>2.4548611111111192</v>
      </c>
      <c r="E278" s="62">
        <f t="shared" si="62"/>
        <v>2.4618055555555638</v>
      </c>
      <c r="F278" s="60">
        <v>6.9444444444444441E-3</v>
      </c>
      <c r="G278" s="55">
        <f t="shared" si="68"/>
        <v>520</v>
      </c>
      <c r="H278" s="68">
        <f t="shared" si="66"/>
        <v>522</v>
      </c>
      <c r="I278" s="75" t="s">
        <v>164</v>
      </c>
      <c r="J278" s="158" t="s">
        <v>257</v>
      </c>
    </row>
    <row r="279" spans="1:10" ht="18">
      <c r="B279" s="24"/>
      <c r="C279" s="147" t="s">
        <v>142</v>
      </c>
      <c r="D279" s="34">
        <f t="shared" si="67"/>
        <v>2.4618055555555638</v>
      </c>
      <c r="E279" s="34">
        <f t="shared" si="62"/>
        <v>2.4687500000000084</v>
      </c>
      <c r="F279" s="60">
        <v>6.9444444444444441E-3</v>
      </c>
      <c r="G279" s="55">
        <f t="shared" si="68"/>
        <v>522</v>
      </c>
      <c r="H279" s="68">
        <f t="shared" si="66"/>
        <v>524</v>
      </c>
      <c r="I279" s="72" t="s">
        <v>166</v>
      </c>
      <c r="J279" s="124"/>
    </row>
    <row r="280" spans="1:10" ht="18">
      <c r="B280" s="24"/>
      <c r="C280" s="142" t="s">
        <v>53</v>
      </c>
      <c r="D280" s="63">
        <f t="shared" si="67"/>
        <v>2.4687500000000084</v>
      </c>
      <c r="E280" s="63">
        <f t="shared" si="62"/>
        <v>2.4756944444444531</v>
      </c>
      <c r="F280" s="60">
        <v>6.9444444444444441E-3</v>
      </c>
      <c r="G280" s="55">
        <f t="shared" si="68"/>
        <v>524</v>
      </c>
      <c r="H280" s="68">
        <f t="shared" si="66"/>
        <v>526</v>
      </c>
      <c r="I280" s="77"/>
      <c r="J280" s="93"/>
    </row>
    <row r="281" spans="1:10" ht="18">
      <c r="B281" s="24"/>
      <c r="C281" s="116" t="s">
        <v>32</v>
      </c>
      <c r="D281" s="63">
        <f t="shared" si="67"/>
        <v>2.4756944444444531</v>
      </c>
      <c r="E281" s="63">
        <f t="shared" si="62"/>
        <v>2.4826388888888977</v>
      </c>
      <c r="F281" s="60">
        <v>6.9444444444444441E-3</v>
      </c>
      <c r="G281" s="55">
        <f t="shared" si="68"/>
        <v>526</v>
      </c>
      <c r="H281" s="68">
        <f t="shared" si="66"/>
        <v>528</v>
      </c>
      <c r="I281" s="77"/>
      <c r="J281" s="82"/>
    </row>
    <row r="282" spans="1:10" ht="18">
      <c r="B282" s="24"/>
      <c r="C282" s="116" t="s">
        <v>55</v>
      </c>
      <c r="D282" s="62">
        <f t="shared" si="67"/>
        <v>2.4826388888888977</v>
      </c>
      <c r="E282" s="62">
        <f t="shared" si="62"/>
        <v>2.4895833333333424</v>
      </c>
      <c r="F282" s="60">
        <v>6.9444444444444441E-3</v>
      </c>
      <c r="G282" s="55">
        <f t="shared" si="68"/>
        <v>528</v>
      </c>
      <c r="H282" s="68">
        <f t="shared" si="66"/>
        <v>530</v>
      </c>
      <c r="I282" s="77"/>
      <c r="J282" s="140" t="s">
        <v>259</v>
      </c>
    </row>
    <row r="283" spans="1:10" ht="18">
      <c r="B283" s="24"/>
      <c r="C283" s="144" t="s">
        <v>31</v>
      </c>
      <c r="D283" s="34">
        <f t="shared" si="67"/>
        <v>2.4895833333333424</v>
      </c>
      <c r="E283" s="34">
        <f t="shared" si="62"/>
        <v>2.496527777777787</v>
      </c>
      <c r="F283" s="60">
        <v>6.9444444444444441E-3</v>
      </c>
      <c r="G283" s="55">
        <f t="shared" si="68"/>
        <v>530</v>
      </c>
      <c r="H283" s="126">
        <f t="shared" si="66"/>
        <v>532</v>
      </c>
      <c r="I283" s="164"/>
      <c r="J283" s="158" t="s">
        <v>92</v>
      </c>
    </row>
    <row r="284" spans="1:10" ht="18.75" thickBot="1">
      <c r="B284" s="88"/>
      <c r="C284" s="123" t="s">
        <v>154</v>
      </c>
      <c r="D284" s="89">
        <f t="shared" si="67"/>
        <v>2.496527777777787</v>
      </c>
      <c r="E284" s="89">
        <f t="shared" si="62"/>
        <v>2.5034722222222316</v>
      </c>
      <c r="F284" s="90">
        <v>6.9444444444444441E-3</v>
      </c>
      <c r="G284" s="91">
        <f t="shared" si="68"/>
        <v>532</v>
      </c>
      <c r="H284" s="122">
        <f t="shared" si="66"/>
        <v>534</v>
      </c>
      <c r="I284" s="92" t="s">
        <v>172</v>
      </c>
      <c r="J284" s="165" t="s">
        <v>258</v>
      </c>
    </row>
    <row r="285" spans="1:10" ht="12" customHeight="1">
      <c r="B285" s="7"/>
      <c r="G285" s="8"/>
      <c r="H285" s="8"/>
    </row>
    <row r="286" spans="1:10" ht="12" customHeight="1">
      <c r="B286" s="7"/>
      <c r="G286" s="8"/>
      <c r="H286" s="8"/>
    </row>
    <row r="287" spans="1:10" ht="12" customHeight="1">
      <c r="B287" s="7"/>
      <c r="G287" s="8"/>
      <c r="H287" s="8"/>
    </row>
    <row r="288" spans="1:10" ht="12" customHeight="1">
      <c r="B288" s="7"/>
      <c r="G288" s="8"/>
      <c r="H288" s="8"/>
    </row>
    <row r="289" spans="2:8" ht="12" customHeight="1">
      <c r="B289" s="7"/>
      <c r="G289" s="8"/>
      <c r="H289" s="8"/>
    </row>
    <row r="290" spans="2:8" ht="12" customHeight="1">
      <c r="B290" s="7"/>
      <c r="G290" s="8"/>
      <c r="H290" s="8"/>
    </row>
    <row r="291" spans="2:8" ht="12" customHeight="1">
      <c r="B291" s="7"/>
      <c r="G291" s="8"/>
      <c r="H291" s="8"/>
    </row>
    <row r="292" spans="2:8" ht="12" customHeight="1">
      <c r="B292" s="7"/>
      <c r="G292" s="8"/>
      <c r="H292" s="8"/>
    </row>
    <row r="293" spans="2:8" ht="12" customHeight="1">
      <c r="B293" s="7"/>
      <c r="G293" s="8"/>
      <c r="H293" s="8"/>
    </row>
    <row r="294" spans="2:8" ht="12" customHeight="1">
      <c r="B294" s="7"/>
      <c r="G294" s="8"/>
      <c r="H294" s="8"/>
    </row>
    <row r="295" spans="2:8" ht="12" customHeight="1">
      <c r="B295" s="7"/>
      <c r="G295" s="8"/>
      <c r="H295" s="8"/>
    </row>
    <row r="296" spans="2:8" ht="12" customHeight="1">
      <c r="B296" s="7"/>
      <c r="G296" s="8"/>
      <c r="H296" s="8"/>
    </row>
    <row r="297" spans="2:8" ht="12" customHeight="1">
      <c r="B297" s="7"/>
      <c r="G297" s="8"/>
      <c r="H297" s="8"/>
    </row>
    <row r="298" spans="2:8" ht="12" customHeight="1">
      <c r="B298" s="7"/>
      <c r="G298" s="8"/>
      <c r="H298" s="8"/>
    </row>
    <row r="299" spans="2:8" ht="12" customHeight="1">
      <c r="B299" s="7"/>
      <c r="G299" s="8"/>
      <c r="H299" s="8"/>
    </row>
    <row r="300" spans="2:8" ht="12" customHeight="1">
      <c r="B300" s="7"/>
      <c r="G300" s="8"/>
      <c r="H300" s="8"/>
    </row>
    <row r="301" spans="2:8" ht="12" customHeight="1">
      <c r="B301" s="7"/>
      <c r="G301" s="8"/>
      <c r="H301" s="8"/>
    </row>
    <row r="302" spans="2:8" ht="12" customHeight="1">
      <c r="B302" s="7"/>
      <c r="G302" s="8"/>
      <c r="H302" s="8"/>
    </row>
    <row r="303" spans="2:8" ht="12" customHeight="1">
      <c r="B303" s="7"/>
      <c r="G303" s="8"/>
      <c r="H303" s="8"/>
    </row>
    <row r="304" spans="2:8" ht="12" customHeight="1">
      <c r="B304" s="7"/>
      <c r="G304" s="8"/>
      <c r="H304" s="8"/>
    </row>
    <row r="305" spans="2:8" ht="12" customHeight="1">
      <c r="B305" s="7"/>
      <c r="G305" s="8"/>
      <c r="H305" s="8"/>
    </row>
    <row r="306" spans="2:8" ht="12" customHeight="1">
      <c r="B306" s="7"/>
      <c r="G306" s="8"/>
      <c r="H306" s="8"/>
    </row>
    <row r="307" spans="2:8" ht="12" customHeight="1">
      <c r="B307" s="7"/>
      <c r="G307" s="8"/>
      <c r="H307" s="8"/>
    </row>
    <row r="308" spans="2:8" ht="12" customHeight="1">
      <c r="B308" s="7"/>
      <c r="G308" s="8"/>
      <c r="H308" s="8"/>
    </row>
    <row r="309" spans="2:8" ht="12" customHeight="1">
      <c r="B309" s="7"/>
      <c r="G309" s="8"/>
      <c r="H309" s="8"/>
    </row>
    <row r="310" spans="2:8" ht="12" customHeight="1">
      <c r="B310" s="7"/>
      <c r="G310" s="8"/>
      <c r="H310" s="8"/>
    </row>
    <row r="311" spans="2:8" ht="12" customHeight="1">
      <c r="B311" s="7"/>
      <c r="G311" s="8"/>
      <c r="H311" s="8"/>
    </row>
    <row r="312" spans="2:8" ht="12" customHeight="1">
      <c r="B312" s="7"/>
      <c r="G312" s="8"/>
      <c r="H312" s="8"/>
    </row>
    <row r="313" spans="2:8" ht="12" customHeight="1">
      <c r="B313" s="7"/>
      <c r="G313" s="8"/>
      <c r="H313" s="8"/>
    </row>
    <row r="314" spans="2:8" ht="12" customHeight="1">
      <c r="B314" s="7"/>
      <c r="G314" s="8"/>
      <c r="H314" s="8"/>
    </row>
    <row r="315" spans="2:8" ht="12" customHeight="1">
      <c r="B315" s="7"/>
      <c r="G315" s="8"/>
      <c r="H315" s="8"/>
    </row>
    <row r="316" spans="2:8" ht="12" customHeight="1">
      <c r="B316" s="7"/>
      <c r="G316" s="8"/>
      <c r="H316" s="8"/>
    </row>
    <row r="317" spans="2:8" ht="12" customHeight="1">
      <c r="B317" s="7"/>
      <c r="G317" s="8"/>
      <c r="H317" s="8"/>
    </row>
    <row r="318" spans="2:8" ht="12" customHeight="1">
      <c r="B318" s="7"/>
      <c r="G318" s="8"/>
      <c r="H318" s="8"/>
    </row>
    <row r="319" spans="2:8" ht="12" customHeight="1">
      <c r="B319" s="7"/>
      <c r="G319" s="8"/>
      <c r="H319" s="8"/>
    </row>
    <row r="320" spans="2:8" ht="12" customHeight="1">
      <c r="B320" s="7"/>
      <c r="G320" s="8"/>
      <c r="H320" s="8"/>
    </row>
    <row r="321" spans="2:8" ht="12" customHeight="1">
      <c r="B321" s="7"/>
      <c r="G321" s="8"/>
      <c r="H321" s="8"/>
    </row>
    <row r="322" spans="2:8" ht="12" customHeight="1">
      <c r="B322" s="7"/>
      <c r="G322" s="8"/>
      <c r="H322" s="8"/>
    </row>
    <row r="323" spans="2:8" ht="12" customHeight="1">
      <c r="B323" s="7"/>
      <c r="G323" s="8"/>
      <c r="H323" s="8"/>
    </row>
    <row r="324" spans="2:8" ht="12" customHeight="1">
      <c r="B324" s="7"/>
      <c r="G324" s="8"/>
      <c r="H324" s="8"/>
    </row>
    <row r="325" spans="2:8" ht="12" customHeight="1">
      <c r="B325" s="7"/>
      <c r="G325" s="8"/>
      <c r="H325" s="8"/>
    </row>
    <row r="326" spans="2:8" ht="12" customHeight="1">
      <c r="B326" s="7"/>
      <c r="G326" s="8"/>
      <c r="H326" s="8"/>
    </row>
    <row r="327" spans="2:8" ht="12" customHeight="1">
      <c r="B327" s="7"/>
      <c r="G327" s="8"/>
      <c r="H327" s="8"/>
    </row>
    <row r="328" spans="2:8" ht="12" customHeight="1">
      <c r="B328" s="7"/>
      <c r="G328" s="8"/>
      <c r="H328" s="8"/>
    </row>
    <row r="329" spans="2:8" ht="12" customHeight="1">
      <c r="B329" s="7"/>
      <c r="G329" s="8"/>
      <c r="H329" s="8"/>
    </row>
    <row r="330" spans="2:8" ht="12" customHeight="1">
      <c r="B330" s="7"/>
      <c r="G330" s="8"/>
      <c r="H330" s="8"/>
    </row>
    <row r="331" spans="2:8" ht="12" customHeight="1">
      <c r="B331" s="7"/>
      <c r="G331" s="8"/>
      <c r="H331" s="8"/>
    </row>
    <row r="332" spans="2:8" ht="12" customHeight="1">
      <c r="B332" s="7"/>
      <c r="G332" s="8"/>
      <c r="H332" s="8"/>
    </row>
    <row r="333" spans="2:8" ht="12" customHeight="1">
      <c r="B333" s="7"/>
      <c r="G333" s="8"/>
      <c r="H333" s="8"/>
    </row>
    <row r="334" spans="2:8" ht="12" customHeight="1">
      <c r="B334" s="7"/>
      <c r="G334" s="8"/>
      <c r="H334" s="8"/>
    </row>
    <row r="335" spans="2:8" ht="12" customHeight="1">
      <c r="B335" s="7"/>
      <c r="G335" s="8"/>
      <c r="H335" s="8"/>
    </row>
    <row r="336" spans="2:8" ht="12" customHeight="1">
      <c r="B336" s="7"/>
      <c r="G336" s="8"/>
      <c r="H336" s="8"/>
    </row>
    <row r="337" spans="2:8" ht="12" customHeight="1">
      <c r="B337" s="7"/>
      <c r="G337" s="8"/>
      <c r="H337" s="8"/>
    </row>
    <row r="338" spans="2:8" ht="12" customHeight="1">
      <c r="B338" s="7"/>
      <c r="G338" s="8"/>
      <c r="H338" s="8"/>
    </row>
    <row r="339" spans="2:8" ht="12" customHeight="1">
      <c r="B339" s="7"/>
      <c r="G339" s="8"/>
      <c r="H339" s="8"/>
    </row>
    <row r="340" spans="2:8" ht="12" customHeight="1">
      <c r="B340" s="7"/>
      <c r="G340" s="8"/>
      <c r="H340" s="8"/>
    </row>
    <row r="341" spans="2:8" ht="12" customHeight="1">
      <c r="B341" s="7"/>
      <c r="G341" s="8"/>
      <c r="H341" s="8"/>
    </row>
    <row r="342" spans="2:8" ht="12" customHeight="1">
      <c r="B342" s="7"/>
      <c r="G342" s="8"/>
      <c r="H342" s="8"/>
    </row>
    <row r="343" spans="2:8" ht="12" customHeight="1">
      <c r="B343" s="7"/>
      <c r="G343" s="8"/>
      <c r="H343" s="8"/>
    </row>
    <row r="344" spans="2:8" ht="12" customHeight="1">
      <c r="B344" s="7"/>
      <c r="G344" s="8"/>
      <c r="H344" s="8"/>
    </row>
    <row r="345" spans="2:8" ht="12" customHeight="1">
      <c r="B345" s="7"/>
      <c r="G345" s="8"/>
      <c r="H345" s="8"/>
    </row>
    <row r="346" spans="2:8" ht="12" customHeight="1">
      <c r="B346" s="7"/>
      <c r="G346" s="8"/>
      <c r="H346" s="8"/>
    </row>
    <row r="347" spans="2:8" ht="12" customHeight="1">
      <c r="B347" s="7"/>
      <c r="G347" s="8"/>
      <c r="H347" s="8"/>
    </row>
    <row r="348" spans="2:8" ht="12" customHeight="1">
      <c r="B348" s="7"/>
      <c r="G348" s="8"/>
      <c r="H348" s="8"/>
    </row>
    <row r="349" spans="2:8" ht="12" customHeight="1">
      <c r="B349" s="7"/>
      <c r="G349" s="8"/>
      <c r="H349" s="8"/>
    </row>
    <row r="350" spans="2:8" ht="12" customHeight="1">
      <c r="B350" s="7"/>
      <c r="G350" s="8"/>
      <c r="H350" s="8"/>
    </row>
    <row r="351" spans="2:8" ht="12" customHeight="1">
      <c r="B351" s="7"/>
      <c r="G351" s="8"/>
      <c r="H351" s="8"/>
    </row>
    <row r="352" spans="2:8" ht="12" customHeight="1">
      <c r="B352" s="7"/>
      <c r="G352" s="8"/>
      <c r="H352" s="8"/>
    </row>
    <row r="353" spans="2:8" ht="12" customHeight="1">
      <c r="B353" s="7"/>
      <c r="G353" s="8"/>
      <c r="H353" s="8"/>
    </row>
    <row r="354" spans="2:8" ht="12" customHeight="1">
      <c r="B354" s="7"/>
      <c r="G354" s="8"/>
      <c r="H354" s="8"/>
    </row>
    <row r="355" spans="2:8" ht="12" customHeight="1">
      <c r="B355" s="7"/>
      <c r="G355" s="8"/>
      <c r="H355" s="8"/>
    </row>
    <row r="356" spans="2:8" ht="12" customHeight="1">
      <c r="B356" s="7"/>
      <c r="G356" s="8"/>
      <c r="H356" s="8"/>
    </row>
    <row r="357" spans="2:8" ht="12" customHeight="1">
      <c r="B357" s="7"/>
      <c r="G357" s="8"/>
      <c r="H357" s="8"/>
    </row>
    <row r="358" spans="2:8" ht="12" customHeight="1">
      <c r="B358" s="7"/>
      <c r="G358" s="8"/>
      <c r="H358" s="8"/>
    </row>
    <row r="359" spans="2:8" ht="12" customHeight="1">
      <c r="B359" s="7"/>
      <c r="G359" s="8"/>
      <c r="H359" s="8"/>
    </row>
    <row r="360" spans="2:8" ht="12" customHeight="1">
      <c r="B360" s="7"/>
      <c r="G360" s="8"/>
      <c r="H360" s="8"/>
    </row>
    <row r="361" spans="2:8" ht="12" customHeight="1">
      <c r="B361" s="7"/>
      <c r="G361" s="8"/>
      <c r="H361" s="8"/>
    </row>
    <row r="362" spans="2:8" ht="12" customHeight="1">
      <c r="B362" s="7"/>
      <c r="G362" s="8"/>
      <c r="H362" s="8"/>
    </row>
    <row r="363" spans="2:8" ht="12" customHeight="1">
      <c r="B363" s="7"/>
      <c r="G363" s="8"/>
      <c r="H363" s="8"/>
    </row>
    <row r="364" spans="2:8" ht="12" customHeight="1">
      <c r="B364" s="7"/>
      <c r="G364" s="8"/>
      <c r="H364" s="8"/>
    </row>
    <row r="365" spans="2:8" ht="12" customHeight="1">
      <c r="B365" s="7"/>
      <c r="G365" s="8"/>
      <c r="H365" s="8"/>
    </row>
    <row r="366" spans="2:8" ht="12" customHeight="1">
      <c r="B366" s="7"/>
      <c r="G366" s="8"/>
      <c r="H366" s="8"/>
    </row>
    <row r="367" spans="2:8" ht="12" customHeight="1">
      <c r="B367" s="7"/>
      <c r="G367" s="8"/>
      <c r="H367" s="8"/>
    </row>
    <row r="368" spans="2:8" ht="12" customHeight="1">
      <c r="B368" s="7"/>
      <c r="G368" s="8"/>
      <c r="H368" s="8"/>
    </row>
    <row r="369" spans="2:8" ht="12" customHeight="1">
      <c r="B369" s="7"/>
      <c r="G369" s="8"/>
      <c r="H369" s="8"/>
    </row>
    <row r="370" spans="2:8" ht="12" customHeight="1">
      <c r="B370" s="7"/>
      <c r="G370" s="8"/>
      <c r="H370" s="8"/>
    </row>
    <row r="371" spans="2:8" ht="12" customHeight="1">
      <c r="B371" s="7"/>
      <c r="G371" s="8"/>
      <c r="H371" s="8"/>
    </row>
    <row r="372" spans="2:8" ht="12" customHeight="1">
      <c r="B372" s="7"/>
      <c r="G372" s="8"/>
      <c r="H372" s="8"/>
    </row>
    <row r="373" spans="2:8" ht="12" customHeight="1">
      <c r="B373" s="7"/>
      <c r="G373" s="8"/>
      <c r="H373" s="8"/>
    </row>
    <row r="374" spans="2:8" ht="12" customHeight="1">
      <c r="B374" s="7"/>
      <c r="G374" s="8"/>
      <c r="H374" s="8"/>
    </row>
    <row r="375" spans="2:8" ht="12" customHeight="1">
      <c r="B375" s="7"/>
      <c r="G375" s="8"/>
      <c r="H375" s="8"/>
    </row>
    <row r="376" spans="2:8" ht="12" customHeight="1">
      <c r="B376" s="7"/>
      <c r="G376" s="8"/>
      <c r="H376" s="8"/>
    </row>
    <row r="377" spans="2:8" ht="12" customHeight="1">
      <c r="B377" s="7"/>
      <c r="G377" s="8"/>
      <c r="H377" s="8"/>
    </row>
    <row r="378" spans="2:8" ht="12" customHeight="1">
      <c r="B378" s="7"/>
      <c r="G378" s="8"/>
      <c r="H378" s="8"/>
    </row>
    <row r="379" spans="2:8" ht="12" customHeight="1">
      <c r="B379" s="7"/>
      <c r="G379" s="8"/>
      <c r="H379" s="8"/>
    </row>
    <row r="380" spans="2:8" ht="12" customHeight="1">
      <c r="B380" s="7"/>
      <c r="G380" s="8"/>
      <c r="H380" s="8"/>
    </row>
    <row r="381" spans="2:8" ht="12" customHeight="1">
      <c r="B381" s="7"/>
      <c r="G381" s="8"/>
      <c r="H381" s="8"/>
    </row>
    <row r="382" spans="2:8" ht="12" customHeight="1">
      <c r="B382" s="7"/>
      <c r="G382" s="8"/>
      <c r="H382" s="8"/>
    </row>
    <row r="383" spans="2:8" ht="12" customHeight="1">
      <c r="B383" s="7"/>
      <c r="G383" s="8"/>
      <c r="H383" s="8"/>
    </row>
    <row r="384" spans="2:8" ht="12" customHeight="1">
      <c r="B384" s="7"/>
      <c r="G384" s="8"/>
      <c r="H384" s="8"/>
    </row>
    <row r="385" spans="2:8" ht="12" customHeight="1">
      <c r="B385" s="7"/>
      <c r="G385" s="8"/>
      <c r="H385" s="8"/>
    </row>
    <row r="386" spans="2:8" ht="12" customHeight="1">
      <c r="B386" s="7"/>
      <c r="G386" s="8"/>
      <c r="H386" s="8"/>
    </row>
    <row r="387" spans="2:8" ht="12" customHeight="1">
      <c r="B387" s="7"/>
      <c r="G387" s="8"/>
      <c r="H387" s="8"/>
    </row>
    <row r="388" spans="2:8" ht="12" customHeight="1">
      <c r="B388" s="7"/>
      <c r="G388" s="8"/>
      <c r="H388" s="8"/>
    </row>
    <row r="389" spans="2:8" ht="12" customHeight="1">
      <c r="B389" s="7"/>
      <c r="G389" s="8"/>
      <c r="H389" s="8"/>
    </row>
    <row r="390" spans="2:8" ht="12" customHeight="1">
      <c r="B390" s="7"/>
      <c r="G390" s="8"/>
      <c r="H390" s="8"/>
    </row>
    <row r="391" spans="2:8" ht="12" customHeight="1">
      <c r="B391" s="7"/>
      <c r="G391" s="8"/>
      <c r="H391" s="8"/>
    </row>
    <row r="392" spans="2:8" ht="12" customHeight="1">
      <c r="B392" s="7"/>
      <c r="G392" s="8"/>
      <c r="H392" s="8"/>
    </row>
    <row r="393" spans="2:8" ht="12" customHeight="1">
      <c r="B393" s="7"/>
      <c r="G393" s="8"/>
      <c r="H393" s="8"/>
    </row>
    <row r="394" spans="2:8" ht="12" customHeight="1">
      <c r="B394" s="7"/>
      <c r="G394" s="8"/>
      <c r="H394" s="8"/>
    </row>
    <row r="395" spans="2:8" ht="12" customHeight="1">
      <c r="B395" s="7"/>
      <c r="G395" s="8"/>
      <c r="H395" s="8"/>
    </row>
    <row r="396" spans="2:8" ht="12" customHeight="1">
      <c r="B396" s="7"/>
      <c r="G396" s="8"/>
      <c r="H396" s="8"/>
    </row>
    <row r="397" spans="2:8" ht="12" customHeight="1">
      <c r="B397" s="7"/>
      <c r="G397" s="8"/>
      <c r="H397" s="8"/>
    </row>
    <row r="398" spans="2:8" ht="12" customHeight="1">
      <c r="B398" s="7"/>
      <c r="G398" s="8"/>
      <c r="H398" s="8"/>
    </row>
    <row r="399" spans="2:8" ht="12" customHeight="1">
      <c r="B399" s="7"/>
      <c r="G399" s="8"/>
      <c r="H399" s="8"/>
    </row>
    <row r="400" spans="2:8" ht="12" customHeight="1">
      <c r="B400" s="7"/>
      <c r="G400" s="8"/>
      <c r="H400" s="8"/>
    </row>
    <row r="401" spans="2:8" ht="12" customHeight="1">
      <c r="B401" s="7"/>
      <c r="G401" s="8"/>
      <c r="H401" s="8"/>
    </row>
    <row r="402" spans="2:8" ht="12" customHeight="1">
      <c r="B402" s="7"/>
      <c r="G402" s="8"/>
      <c r="H402" s="8"/>
    </row>
    <row r="403" spans="2:8" ht="12" customHeight="1">
      <c r="B403" s="7"/>
      <c r="G403" s="8"/>
      <c r="H403" s="8"/>
    </row>
    <row r="404" spans="2:8" ht="12" customHeight="1">
      <c r="B404" s="7"/>
      <c r="G404" s="8"/>
      <c r="H404" s="8"/>
    </row>
    <row r="405" spans="2:8" ht="12" customHeight="1">
      <c r="B405" s="7"/>
      <c r="G405" s="8"/>
      <c r="H405" s="8"/>
    </row>
    <row r="406" spans="2:8" ht="12" customHeight="1">
      <c r="B406" s="7"/>
      <c r="G406" s="8"/>
      <c r="H406" s="8"/>
    </row>
    <row r="407" spans="2:8" ht="12" customHeight="1">
      <c r="B407" s="7"/>
      <c r="G407" s="8"/>
      <c r="H407" s="8"/>
    </row>
    <row r="408" spans="2:8" ht="12" customHeight="1">
      <c r="B408" s="7"/>
      <c r="G408" s="8"/>
      <c r="H408" s="8"/>
    </row>
    <row r="409" spans="2:8" ht="12" customHeight="1">
      <c r="B409" s="7"/>
      <c r="G409" s="8"/>
      <c r="H409" s="8"/>
    </row>
    <row r="410" spans="2:8" ht="12" customHeight="1">
      <c r="B410" s="7"/>
      <c r="G410" s="8"/>
      <c r="H410" s="8"/>
    </row>
    <row r="411" spans="2:8" ht="12" customHeight="1">
      <c r="B411" s="7"/>
      <c r="G411" s="8"/>
      <c r="H411" s="8"/>
    </row>
    <row r="412" spans="2:8" ht="12" customHeight="1">
      <c r="B412" s="7"/>
      <c r="G412" s="8"/>
      <c r="H412" s="8"/>
    </row>
    <row r="413" spans="2:8" ht="12" customHeight="1">
      <c r="B413" s="7"/>
      <c r="G413" s="8"/>
      <c r="H413" s="8"/>
    </row>
    <row r="414" spans="2:8" ht="12" customHeight="1">
      <c r="B414" s="7"/>
      <c r="G414" s="8"/>
      <c r="H414" s="8"/>
    </row>
    <row r="415" spans="2:8" ht="12" customHeight="1">
      <c r="B415" s="7"/>
      <c r="G415" s="8"/>
      <c r="H415" s="8"/>
    </row>
    <row r="416" spans="2:8" ht="12" customHeight="1">
      <c r="B416" s="7"/>
      <c r="G416" s="8"/>
      <c r="H416" s="8"/>
    </row>
    <row r="417" spans="2:8" ht="12" customHeight="1">
      <c r="B417" s="7"/>
      <c r="G417" s="8"/>
      <c r="H417" s="8"/>
    </row>
    <row r="418" spans="2:8" ht="12" customHeight="1">
      <c r="B418" s="7"/>
      <c r="G418" s="8"/>
      <c r="H418" s="8"/>
    </row>
    <row r="419" spans="2:8" ht="12" customHeight="1">
      <c r="B419" s="7"/>
      <c r="G419" s="8"/>
      <c r="H419" s="8"/>
    </row>
    <row r="420" spans="2:8" ht="12" customHeight="1">
      <c r="B420" s="7"/>
      <c r="G420" s="8"/>
      <c r="H420" s="8"/>
    </row>
    <row r="421" spans="2:8" ht="12" customHeight="1">
      <c r="B421" s="7"/>
      <c r="G421" s="8"/>
      <c r="H421" s="8"/>
    </row>
    <row r="422" spans="2:8" ht="12" customHeight="1">
      <c r="B422" s="7"/>
      <c r="G422" s="8"/>
      <c r="H422" s="8"/>
    </row>
    <row r="423" spans="2:8" ht="12" customHeight="1">
      <c r="B423" s="7"/>
      <c r="G423" s="8"/>
      <c r="H423" s="8"/>
    </row>
    <row r="424" spans="2:8" ht="12" customHeight="1">
      <c r="B424" s="7"/>
      <c r="G424" s="8"/>
      <c r="H424" s="8"/>
    </row>
    <row r="425" spans="2:8" ht="12" customHeight="1">
      <c r="B425" s="7"/>
      <c r="G425" s="8"/>
      <c r="H425" s="8"/>
    </row>
    <row r="426" spans="2:8" ht="12" customHeight="1">
      <c r="B426" s="7"/>
      <c r="G426" s="8"/>
      <c r="H426" s="8"/>
    </row>
    <row r="427" spans="2:8" ht="12" customHeight="1">
      <c r="B427" s="7"/>
      <c r="G427" s="8"/>
      <c r="H427" s="8"/>
    </row>
    <row r="428" spans="2:8" ht="12" customHeight="1">
      <c r="B428" s="7"/>
      <c r="G428" s="8"/>
      <c r="H428" s="8"/>
    </row>
    <row r="429" spans="2:8" ht="12" customHeight="1">
      <c r="B429" s="7"/>
      <c r="G429" s="8"/>
      <c r="H429" s="8"/>
    </row>
    <row r="430" spans="2:8" ht="12" customHeight="1">
      <c r="B430" s="7"/>
      <c r="G430" s="8"/>
      <c r="H430" s="8"/>
    </row>
    <row r="431" spans="2:8" ht="12" customHeight="1">
      <c r="B431" s="7"/>
      <c r="G431" s="8"/>
      <c r="H431" s="8"/>
    </row>
    <row r="432" spans="2:8" ht="12" customHeight="1">
      <c r="B432" s="7"/>
      <c r="G432" s="8"/>
      <c r="H432" s="8"/>
    </row>
    <row r="433" spans="2:8" ht="12" customHeight="1">
      <c r="B433" s="7"/>
      <c r="G433" s="8"/>
      <c r="H433" s="8"/>
    </row>
    <row r="434" spans="2:8" ht="12" customHeight="1">
      <c r="B434" s="7"/>
      <c r="G434" s="8"/>
      <c r="H434" s="8"/>
    </row>
    <row r="435" spans="2:8" ht="12" customHeight="1">
      <c r="B435" s="7"/>
      <c r="G435" s="8"/>
      <c r="H435" s="8"/>
    </row>
    <row r="436" spans="2:8" ht="12" customHeight="1">
      <c r="B436" s="7"/>
      <c r="G436" s="8"/>
      <c r="H436" s="8"/>
    </row>
    <row r="437" spans="2:8" ht="12" customHeight="1">
      <c r="B437" s="7"/>
      <c r="G437" s="8"/>
      <c r="H437" s="8"/>
    </row>
    <row r="438" spans="2:8" ht="12" customHeight="1">
      <c r="B438" s="7"/>
      <c r="G438" s="8"/>
      <c r="H438" s="8"/>
    </row>
    <row r="439" spans="2:8" ht="12" customHeight="1">
      <c r="B439" s="7"/>
      <c r="G439" s="8"/>
      <c r="H439" s="8"/>
    </row>
    <row r="440" spans="2:8" ht="12" customHeight="1">
      <c r="B440" s="7"/>
      <c r="G440" s="8"/>
      <c r="H440" s="8"/>
    </row>
    <row r="441" spans="2:8" ht="12" customHeight="1">
      <c r="B441" s="7"/>
      <c r="G441" s="8"/>
      <c r="H441" s="8"/>
    </row>
    <row r="442" spans="2:8" ht="12" customHeight="1">
      <c r="B442" s="7"/>
      <c r="G442" s="8"/>
      <c r="H442" s="8"/>
    </row>
    <row r="443" spans="2:8" ht="12" customHeight="1">
      <c r="B443" s="7"/>
      <c r="G443" s="8"/>
      <c r="H443" s="8"/>
    </row>
    <row r="444" spans="2:8" ht="12" customHeight="1">
      <c r="B444" s="7"/>
      <c r="G444" s="8"/>
      <c r="H444" s="8"/>
    </row>
    <row r="445" spans="2:8" ht="12" customHeight="1">
      <c r="B445" s="7"/>
      <c r="G445" s="8"/>
      <c r="H445" s="8"/>
    </row>
    <row r="446" spans="2:8" ht="12" customHeight="1">
      <c r="B446" s="7"/>
      <c r="G446" s="8"/>
      <c r="H446" s="8"/>
    </row>
    <row r="447" spans="2:8" ht="12" customHeight="1">
      <c r="B447" s="7"/>
      <c r="G447" s="8"/>
      <c r="H447" s="8"/>
    </row>
    <row r="448" spans="2:8" ht="12" customHeight="1">
      <c r="B448" s="7"/>
      <c r="G448" s="8"/>
      <c r="H448" s="8"/>
    </row>
    <row r="449" spans="2:8" ht="12" customHeight="1">
      <c r="B449" s="7"/>
      <c r="G449" s="8"/>
      <c r="H449" s="8"/>
    </row>
    <row r="450" spans="2:8" ht="12" customHeight="1">
      <c r="B450" s="7"/>
      <c r="G450" s="8"/>
      <c r="H450" s="8"/>
    </row>
    <row r="451" spans="2:8" ht="12" customHeight="1">
      <c r="B451" s="7"/>
      <c r="G451" s="8"/>
      <c r="H451" s="8"/>
    </row>
    <row r="452" spans="2:8" ht="12" customHeight="1">
      <c r="B452" s="7"/>
      <c r="G452" s="8"/>
      <c r="H452" s="8"/>
    </row>
    <row r="453" spans="2:8" ht="12" customHeight="1">
      <c r="B453" s="7"/>
      <c r="G453" s="8"/>
      <c r="H453" s="8"/>
    </row>
    <row r="454" spans="2:8" ht="12" customHeight="1">
      <c r="B454" s="7"/>
      <c r="G454" s="8"/>
      <c r="H454" s="8"/>
    </row>
    <row r="455" spans="2:8" ht="12" customHeight="1">
      <c r="B455" s="7"/>
      <c r="G455" s="8"/>
      <c r="H455" s="8"/>
    </row>
    <row r="456" spans="2:8" ht="12" customHeight="1">
      <c r="B456" s="7"/>
      <c r="G456" s="8"/>
      <c r="H456" s="8"/>
    </row>
    <row r="457" spans="2:8" ht="12" customHeight="1">
      <c r="B457" s="7"/>
      <c r="G457" s="8"/>
      <c r="H457" s="8"/>
    </row>
    <row r="458" spans="2:8" ht="12" customHeight="1">
      <c r="B458" s="7"/>
      <c r="G458" s="8"/>
      <c r="H458" s="8"/>
    </row>
    <row r="459" spans="2:8" ht="12" customHeight="1">
      <c r="B459" s="7"/>
      <c r="G459" s="8"/>
      <c r="H459" s="8"/>
    </row>
    <row r="460" spans="2:8" ht="12" customHeight="1">
      <c r="B460" s="7"/>
      <c r="G460" s="8"/>
      <c r="H460" s="8"/>
    </row>
    <row r="461" spans="2:8" ht="12" customHeight="1">
      <c r="B461" s="7"/>
      <c r="G461" s="8"/>
      <c r="H461" s="8"/>
    </row>
    <row r="462" spans="2:8" ht="12" customHeight="1">
      <c r="B462" s="7"/>
      <c r="G462" s="8"/>
      <c r="H462" s="8"/>
    </row>
    <row r="463" spans="2:8" ht="12" customHeight="1">
      <c r="B463" s="7"/>
      <c r="G463" s="8"/>
      <c r="H463" s="8"/>
    </row>
    <row r="464" spans="2:8" ht="12" customHeight="1">
      <c r="B464" s="7"/>
      <c r="G464" s="8"/>
      <c r="H464" s="8"/>
    </row>
    <row r="465" spans="2:8" ht="12" customHeight="1">
      <c r="B465" s="7"/>
      <c r="G465" s="8"/>
      <c r="H465" s="8"/>
    </row>
    <row r="466" spans="2:8" ht="12" customHeight="1">
      <c r="B466" s="7"/>
      <c r="G466" s="8"/>
      <c r="H466" s="8"/>
    </row>
    <row r="467" spans="2:8" ht="12" customHeight="1">
      <c r="B467" s="7"/>
      <c r="G467" s="8"/>
      <c r="H467" s="8"/>
    </row>
    <row r="468" spans="2:8" ht="12" customHeight="1">
      <c r="B468" s="7"/>
      <c r="G468" s="8"/>
      <c r="H468" s="8"/>
    </row>
    <row r="469" spans="2:8" ht="12" customHeight="1">
      <c r="B469" s="7"/>
      <c r="G469" s="8"/>
      <c r="H469" s="8"/>
    </row>
    <row r="470" spans="2:8" ht="12" customHeight="1">
      <c r="B470" s="7"/>
      <c r="G470" s="8"/>
      <c r="H470" s="8"/>
    </row>
    <row r="471" spans="2:8" ht="12" customHeight="1">
      <c r="B471" s="7"/>
      <c r="G471" s="8"/>
      <c r="H471" s="8"/>
    </row>
    <row r="472" spans="2:8" ht="12" customHeight="1">
      <c r="B472" s="7"/>
      <c r="G472" s="8"/>
      <c r="H472" s="8"/>
    </row>
    <row r="473" spans="2:8" ht="12" customHeight="1">
      <c r="B473" s="7"/>
      <c r="G473" s="8"/>
      <c r="H473" s="8"/>
    </row>
    <row r="474" spans="2:8" ht="12" customHeight="1">
      <c r="B474" s="7"/>
      <c r="G474" s="8"/>
      <c r="H474" s="8"/>
    </row>
    <row r="475" spans="2:8" ht="12" customHeight="1">
      <c r="B475" s="7"/>
      <c r="G475" s="8"/>
      <c r="H475" s="8"/>
    </row>
    <row r="476" spans="2:8" ht="12" customHeight="1">
      <c r="B476" s="7"/>
      <c r="G476" s="8"/>
      <c r="H476" s="8"/>
    </row>
    <row r="477" spans="2:8" ht="12" customHeight="1">
      <c r="B477" s="7"/>
      <c r="G477" s="8"/>
      <c r="H477" s="8"/>
    </row>
    <row r="478" spans="2:8" ht="12" customHeight="1">
      <c r="B478" s="7"/>
      <c r="G478" s="8"/>
      <c r="H478" s="8"/>
    </row>
    <row r="479" spans="2:8" ht="12" customHeight="1">
      <c r="B479" s="7"/>
      <c r="G479" s="8"/>
      <c r="H479" s="8"/>
    </row>
    <row r="480" spans="2:8" ht="12" customHeight="1">
      <c r="B480" s="7"/>
      <c r="G480" s="8"/>
      <c r="H480" s="8"/>
    </row>
    <row r="481" spans="2:8" ht="12" customHeight="1">
      <c r="B481" s="7"/>
      <c r="G481" s="8"/>
      <c r="H481" s="8"/>
    </row>
    <row r="482" spans="2:8" ht="12" customHeight="1">
      <c r="B482" s="7"/>
      <c r="G482" s="8"/>
      <c r="H482" s="8"/>
    </row>
    <row r="483" spans="2:8" ht="12" customHeight="1">
      <c r="B483" s="7"/>
      <c r="G483" s="8"/>
      <c r="H483" s="8"/>
    </row>
    <row r="484" spans="2:8" ht="12" customHeight="1">
      <c r="B484" s="7"/>
      <c r="G484" s="8"/>
      <c r="H484" s="8"/>
    </row>
    <row r="485" spans="2:8" ht="12" customHeight="1">
      <c r="B485" s="7"/>
      <c r="G485" s="8"/>
      <c r="H485" s="8"/>
    </row>
    <row r="486" spans="2:8" ht="12" customHeight="1">
      <c r="B486" s="7"/>
      <c r="G486" s="8"/>
      <c r="H486" s="8"/>
    </row>
    <row r="487" spans="2:8" ht="12" customHeight="1">
      <c r="B487" s="7"/>
      <c r="G487" s="8"/>
      <c r="H487" s="8"/>
    </row>
    <row r="488" spans="2:8" ht="12" customHeight="1">
      <c r="B488" s="7"/>
      <c r="G488" s="8"/>
      <c r="H488" s="8"/>
    </row>
    <row r="489" spans="2:8" ht="12" customHeight="1">
      <c r="B489" s="7"/>
      <c r="G489" s="8"/>
      <c r="H489" s="8"/>
    </row>
    <row r="490" spans="2:8" ht="12" customHeight="1">
      <c r="B490" s="7"/>
      <c r="G490" s="8"/>
      <c r="H490" s="8"/>
    </row>
    <row r="491" spans="2:8" ht="12" customHeight="1">
      <c r="B491" s="7"/>
      <c r="G491" s="8"/>
      <c r="H491" s="8"/>
    </row>
    <row r="492" spans="2:8" ht="12" customHeight="1">
      <c r="B492" s="7"/>
      <c r="G492" s="8"/>
      <c r="H492" s="8"/>
    </row>
    <row r="493" spans="2:8" ht="12" customHeight="1">
      <c r="B493" s="7"/>
      <c r="G493" s="8"/>
      <c r="H493" s="8"/>
    </row>
    <row r="494" spans="2:8" ht="12" customHeight="1">
      <c r="B494" s="7"/>
      <c r="G494" s="8"/>
      <c r="H494" s="8"/>
    </row>
    <row r="495" spans="2:8" ht="12" customHeight="1">
      <c r="B495" s="7"/>
      <c r="G495" s="8"/>
      <c r="H495" s="8"/>
    </row>
    <row r="496" spans="2:8" ht="12" customHeight="1">
      <c r="B496" s="7"/>
      <c r="G496" s="8"/>
      <c r="H496" s="8"/>
    </row>
    <row r="497" spans="2:8" ht="12" customHeight="1">
      <c r="B497" s="7"/>
      <c r="G497" s="8"/>
      <c r="H497" s="8"/>
    </row>
    <row r="498" spans="2:8" ht="12" customHeight="1">
      <c r="B498" s="7"/>
      <c r="G498" s="8"/>
      <c r="H498" s="8"/>
    </row>
    <row r="499" spans="2:8" ht="12" customHeight="1">
      <c r="B499" s="7"/>
      <c r="G499" s="8"/>
      <c r="H499" s="8"/>
    </row>
    <row r="500" spans="2:8" ht="12" customHeight="1">
      <c r="B500" s="7"/>
      <c r="G500" s="8"/>
      <c r="H500" s="8"/>
    </row>
    <row r="501" spans="2:8" ht="12" customHeight="1">
      <c r="B501" s="7"/>
      <c r="G501" s="8"/>
      <c r="H501" s="8"/>
    </row>
    <row r="502" spans="2:8" ht="12" customHeight="1">
      <c r="B502" s="7"/>
      <c r="G502" s="8"/>
      <c r="H502" s="8"/>
    </row>
    <row r="503" spans="2:8" ht="12" customHeight="1">
      <c r="B503" s="7"/>
      <c r="G503" s="8"/>
      <c r="H503" s="8"/>
    </row>
    <row r="504" spans="2:8" ht="12" customHeight="1">
      <c r="B504" s="7"/>
      <c r="G504" s="8"/>
      <c r="H504" s="8"/>
    </row>
    <row r="505" spans="2:8" ht="12" customHeight="1">
      <c r="B505" s="7"/>
      <c r="G505" s="8"/>
      <c r="H505" s="8"/>
    </row>
    <row r="506" spans="2:8" ht="12" customHeight="1">
      <c r="B506" s="7"/>
      <c r="G506" s="8"/>
      <c r="H506" s="8"/>
    </row>
    <row r="507" spans="2:8" ht="12" customHeight="1">
      <c r="B507" s="7"/>
      <c r="G507" s="8"/>
      <c r="H507" s="8"/>
    </row>
    <row r="508" spans="2:8" ht="12" customHeight="1">
      <c r="B508" s="7"/>
      <c r="G508" s="8"/>
      <c r="H508" s="8"/>
    </row>
    <row r="509" spans="2:8" ht="12" customHeight="1">
      <c r="B509" s="7"/>
      <c r="G509" s="8"/>
      <c r="H509" s="8"/>
    </row>
    <row r="510" spans="2:8" ht="12" customHeight="1">
      <c r="B510" s="7"/>
      <c r="G510" s="8"/>
      <c r="H510" s="8"/>
    </row>
    <row r="511" spans="2:8" ht="12" customHeight="1">
      <c r="B511" s="7"/>
      <c r="G511" s="8"/>
      <c r="H511" s="8"/>
    </row>
    <row r="512" spans="2:8" ht="12" customHeight="1">
      <c r="B512" s="7"/>
      <c r="G512" s="8"/>
      <c r="H512" s="8"/>
    </row>
    <row r="513" spans="2:8" ht="12" customHeight="1">
      <c r="B513" s="7"/>
      <c r="G513" s="8"/>
      <c r="H513" s="8"/>
    </row>
    <row r="514" spans="2:8" ht="12" customHeight="1">
      <c r="B514" s="7"/>
      <c r="G514" s="8"/>
      <c r="H514" s="8"/>
    </row>
    <row r="515" spans="2:8" ht="12" customHeight="1">
      <c r="B515" s="7"/>
      <c r="G515" s="8"/>
      <c r="H515" s="8"/>
    </row>
    <row r="516" spans="2:8" ht="12" customHeight="1">
      <c r="B516" s="7"/>
      <c r="G516" s="8"/>
      <c r="H516" s="8"/>
    </row>
    <row r="517" spans="2:8" ht="12" customHeight="1">
      <c r="B517" s="7"/>
      <c r="G517" s="8"/>
      <c r="H517" s="8"/>
    </row>
    <row r="518" spans="2:8" ht="12" customHeight="1">
      <c r="B518" s="7"/>
      <c r="G518" s="8"/>
      <c r="H518" s="8"/>
    </row>
    <row r="519" spans="2:8" ht="12" customHeight="1">
      <c r="B519" s="7"/>
      <c r="G519" s="8"/>
      <c r="H519" s="8"/>
    </row>
    <row r="520" spans="2:8" ht="12" customHeight="1">
      <c r="B520" s="7"/>
      <c r="G520" s="8"/>
      <c r="H520" s="8"/>
    </row>
    <row r="521" spans="2:8" ht="12" customHeight="1">
      <c r="B521" s="7"/>
      <c r="G521" s="8"/>
      <c r="H521" s="8"/>
    </row>
    <row r="522" spans="2:8" ht="12" customHeight="1">
      <c r="B522" s="7"/>
      <c r="G522" s="8"/>
      <c r="H522" s="8"/>
    </row>
    <row r="523" spans="2:8" ht="12" customHeight="1">
      <c r="B523" s="7"/>
      <c r="G523" s="8"/>
      <c r="H523" s="8"/>
    </row>
    <row r="524" spans="2:8" ht="12" customHeight="1">
      <c r="B524" s="7"/>
      <c r="G524" s="8"/>
      <c r="H524" s="8"/>
    </row>
    <row r="525" spans="2:8" ht="12" customHeight="1">
      <c r="B525" s="7"/>
      <c r="G525" s="8"/>
      <c r="H525" s="8"/>
    </row>
    <row r="526" spans="2:8" ht="12" customHeight="1">
      <c r="B526" s="7"/>
      <c r="G526" s="8"/>
      <c r="H526" s="8"/>
    </row>
    <row r="527" spans="2:8" ht="12" customHeight="1">
      <c r="B527" s="7"/>
      <c r="G527" s="8"/>
      <c r="H527" s="8"/>
    </row>
    <row r="528" spans="2:8" ht="12" customHeight="1">
      <c r="B528" s="7"/>
      <c r="G528" s="8"/>
      <c r="H528" s="8"/>
    </row>
    <row r="529" spans="2:8" ht="12" customHeight="1">
      <c r="B529" s="7"/>
      <c r="G529" s="8"/>
      <c r="H529" s="8"/>
    </row>
    <row r="530" spans="2:8" ht="12" customHeight="1">
      <c r="B530" s="7"/>
      <c r="G530" s="8"/>
      <c r="H530" s="8"/>
    </row>
    <row r="531" spans="2:8" ht="12" customHeight="1">
      <c r="B531" s="7"/>
      <c r="G531" s="8"/>
      <c r="H531" s="8"/>
    </row>
    <row r="532" spans="2:8" ht="12" customHeight="1">
      <c r="B532" s="7"/>
      <c r="G532" s="8"/>
      <c r="H532" s="8"/>
    </row>
    <row r="533" spans="2:8" ht="12" customHeight="1">
      <c r="B533" s="7"/>
      <c r="G533" s="8"/>
      <c r="H533" s="8"/>
    </row>
    <row r="534" spans="2:8" ht="12" customHeight="1">
      <c r="B534" s="7"/>
      <c r="G534" s="8"/>
      <c r="H534" s="8"/>
    </row>
    <row r="535" spans="2:8" ht="12" customHeight="1">
      <c r="B535" s="7"/>
      <c r="G535" s="8"/>
      <c r="H535" s="8"/>
    </row>
    <row r="536" spans="2:8" ht="12" customHeight="1">
      <c r="B536" s="7"/>
      <c r="G536" s="8"/>
      <c r="H536" s="8"/>
    </row>
    <row r="537" spans="2:8" ht="12" customHeight="1">
      <c r="B537" s="7"/>
      <c r="G537" s="8"/>
      <c r="H537" s="8"/>
    </row>
    <row r="538" spans="2:8" ht="12" customHeight="1">
      <c r="B538" s="7"/>
      <c r="G538" s="8"/>
      <c r="H538" s="8"/>
    </row>
    <row r="539" spans="2:8" ht="12" customHeight="1">
      <c r="B539" s="7"/>
      <c r="G539" s="8"/>
      <c r="H539" s="8"/>
    </row>
    <row r="540" spans="2:8" ht="12" customHeight="1">
      <c r="B540" s="7"/>
      <c r="G540" s="8"/>
      <c r="H540" s="8"/>
    </row>
    <row r="541" spans="2:8" ht="12" customHeight="1">
      <c r="B541" s="7"/>
      <c r="G541" s="8"/>
      <c r="H541" s="8"/>
    </row>
    <row r="542" spans="2:8" ht="12" customHeight="1">
      <c r="B542" s="7"/>
      <c r="G542" s="8"/>
      <c r="H542" s="8"/>
    </row>
    <row r="543" spans="2:8" ht="12" customHeight="1">
      <c r="B543" s="7"/>
      <c r="G543" s="8"/>
      <c r="H543" s="8"/>
    </row>
    <row r="544" spans="2:8" ht="12" customHeight="1">
      <c r="B544" s="7"/>
      <c r="G544" s="8"/>
      <c r="H544" s="8"/>
    </row>
    <row r="545" spans="2:8" ht="12" customHeight="1">
      <c r="B545" s="7"/>
      <c r="G545" s="8"/>
      <c r="H545" s="8"/>
    </row>
    <row r="546" spans="2:8" ht="12" customHeight="1">
      <c r="B546" s="7"/>
      <c r="G546" s="8"/>
      <c r="H546" s="8"/>
    </row>
    <row r="547" spans="2:8" ht="12" customHeight="1">
      <c r="B547" s="7"/>
      <c r="G547" s="8"/>
      <c r="H547" s="8"/>
    </row>
    <row r="548" spans="2:8" ht="12" customHeight="1">
      <c r="B548" s="7"/>
      <c r="G548" s="8"/>
      <c r="H548" s="8"/>
    </row>
    <row r="549" spans="2:8" ht="12" customHeight="1">
      <c r="B549" s="7"/>
      <c r="G549" s="8"/>
      <c r="H549" s="8"/>
    </row>
    <row r="550" spans="2:8" ht="12" customHeight="1">
      <c r="B550" s="7"/>
      <c r="G550" s="8"/>
      <c r="H550" s="8"/>
    </row>
    <row r="551" spans="2:8" ht="12" customHeight="1">
      <c r="B551" s="7"/>
      <c r="G551" s="8"/>
      <c r="H551" s="8"/>
    </row>
    <row r="552" spans="2:8" ht="12" customHeight="1">
      <c r="B552" s="7"/>
      <c r="G552" s="8"/>
      <c r="H552" s="8"/>
    </row>
    <row r="553" spans="2:8" ht="12" customHeight="1">
      <c r="B553" s="7"/>
      <c r="G553" s="8"/>
      <c r="H553" s="8"/>
    </row>
    <row r="554" spans="2:8" ht="12" customHeight="1">
      <c r="B554" s="7"/>
      <c r="G554" s="8"/>
      <c r="H554" s="8"/>
    </row>
    <row r="555" spans="2:8" ht="12" customHeight="1">
      <c r="B555" s="7"/>
      <c r="G555" s="8"/>
      <c r="H555" s="8"/>
    </row>
    <row r="556" spans="2:8" ht="12" customHeight="1">
      <c r="B556" s="7"/>
      <c r="G556" s="8"/>
      <c r="H556" s="8"/>
    </row>
    <row r="557" spans="2:8" ht="12" customHeight="1">
      <c r="B557" s="7"/>
      <c r="G557" s="8"/>
      <c r="H557" s="8"/>
    </row>
    <row r="558" spans="2:8" ht="12" customHeight="1">
      <c r="B558" s="7"/>
      <c r="G558" s="8"/>
      <c r="H558" s="8"/>
    </row>
    <row r="559" spans="2:8" ht="12" customHeight="1">
      <c r="B559" s="7"/>
      <c r="G559" s="8"/>
      <c r="H559" s="8"/>
    </row>
    <row r="560" spans="2:8" ht="12" customHeight="1">
      <c r="B560" s="7"/>
      <c r="G560" s="8"/>
      <c r="H560" s="8"/>
    </row>
    <row r="561" spans="2:8" ht="12" customHeight="1">
      <c r="B561" s="7"/>
      <c r="G561" s="8"/>
      <c r="H561" s="8"/>
    </row>
    <row r="562" spans="2:8" ht="12" customHeight="1">
      <c r="B562" s="7"/>
      <c r="G562" s="8"/>
      <c r="H562" s="8"/>
    </row>
    <row r="563" spans="2:8" ht="12" customHeight="1">
      <c r="B563" s="7"/>
      <c r="G563" s="8"/>
      <c r="H563" s="8"/>
    </row>
    <row r="564" spans="2:8" ht="12" customHeight="1">
      <c r="B564" s="7"/>
      <c r="G564" s="8"/>
      <c r="H564" s="8"/>
    </row>
    <row r="565" spans="2:8" ht="12" customHeight="1">
      <c r="B565" s="7"/>
      <c r="G565" s="8"/>
      <c r="H565" s="8"/>
    </row>
    <row r="566" spans="2:8" ht="12" customHeight="1">
      <c r="B566" s="7"/>
      <c r="G566" s="8"/>
      <c r="H566" s="8"/>
    </row>
    <row r="567" spans="2:8" ht="12" customHeight="1">
      <c r="B567" s="7"/>
      <c r="G567" s="8"/>
      <c r="H567" s="8"/>
    </row>
    <row r="568" spans="2:8" ht="12" customHeight="1">
      <c r="B568" s="7"/>
      <c r="G568" s="8"/>
      <c r="H568" s="8"/>
    </row>
    <row r="569" spans="2:8" ht="12" customHeight="1">
      <c r="B569" s="7"/>
      <c r="G569" s="8"/>
      <c r="H569" s="8"/>
    </row>
    <row r="570" spans="2:8" ht="12" customHeight="1">
      <c r="B570" s="7"/>
      <c r="G570" s="8"/>
      <c r="H570" s="8"/>
    </row>
    <row r="571" spans="2:8" ht="12" customHeight="1">
      <c r="B571" s="7"/>
      <c r="G571" s="8"/>
      <c r="H571" s="8"/>
    </row>
    <row r="572" spans="2:8" ht="12" customHeight="1">
      <c r="B572" s="7"/>
      <c r="G572" s="8"/>
      <c r="H572" s="8"/>
    </row>
    <row r="573" spans="2:8" ht="12" customHeight="1">
      <c r="B573" s="7"/>
      <c r="G573" s="8"/>
      <c r="H573" s="8"/>
    </row>
    <row r="574" spans="2:8" ht="12" customHeight="1">
      <c r="B574" s="7"/>
      <c r="G574" s="8"/>
      <c r="H574" s="8"/>
    </row>
    <row r="575" spans="2:8" ht="12" customHeight="1">
      <c r="B575" s="7"/>
      <c r="G575" s="8"/>
      <c r="H575" s="8"/>
    </row>
    <row r="576" spans="2:8" ht="12" customHeight="1">
      <c r="B576" s="7"/>
      <c r="G576" s="8"/>
      <c r="H576" s="8"/>
    </row>
    <row r="577" spans="2:8" ht="12" customHeight="1">
      <c r="B577" s="7"/>
      <c r="G577" s="8"/>
      <c r="H577" s="8"/>
    </row>
    <row r="578" spans="2:8" ht="12" customHeight="1">
      <c r="B578" s="7"/>
      <c r="G578" s="8"/>
      <c r="H578" s="8"/>
    </row>
    <row r="579" spans="2:8" ht="12" customHeight="1">
      <c r="B579" s="7"/>
      <c r="G579" s="8"/>
      <c r="H579" s="8"/>
    </row>
    <row r="580" spans="2:8" ht="12" customHeight="1">
      <c r="B580" s="7"/>
      <c r="G580" s="8"/>
      <c r="H580" s="8"/>
    </row>
    <row r="581" spans="2:8" ht="12" customHeight="1">
      <c r="B581" s="7"/>
      <c r="G581" s="8"/>
      <c r="H581" s="8"/>
    </row>
    <row r="582" spans="2:8" ht="12" customHeight="1">
      <c r="B582" s="7"/>
      <c r="G582" s="8"/>
      <c r="H582" s="8"/>
    </row>
    <row r="583" spans="2:8" ht="12" customHeight="1">
      <c r="B583" s="7"/>
    </row>
    <row r="584" spans="2:8" ht="12" customHeight="1">
      <c r="B584" s="7"/>
    </row>
    <row r="585" spans="2:8" ht="12" customHeight="1">
      <c r="B585" s="7"/>
    </row>
    <row r="586" spans="2:8" ht="12" customHeight="1">
      <c r="B586" s="7"/>
    </row>
    <row r="587" spans="2:8" ht="12" customHeight="1">
      <c r="B587" s="7"/>
    </row>
    <row r="588" spans="2:8" ht="12" customHeight="1">
      <c r="B588" s="7"/>
    </row>
    <row r="589" spans="2:8" ht="12" customHeight="1">
      <c r="B589" s="7"/>
    </row>
    <row r="590" spans="2:8" ht="12" customHeight="1">
      <c r="B590" s="7"/>
    </row>
    <row r="591" spans="2:8" ht="12" customHeight="1">
      <c r="B591" s="7"/>
    </row>
    <row r="592" spans="2:8" ht="12" customHeight="1">
      <c r="B592" s="7"/>
    </row>
    <row r="593" spans="2:2" ht="12" customHeight="1">
      <c r="B593" s="7"/>
    </row>
    <row r="594" spans="2:2" ht="12" customHeight="1">
      <c r="B594" s="7"/>
    </row>
    <row r="595" spans="2:2" ht="12" customHeight="1">
      <c r="B595" s="7"/>
    </row>
    <row r="596" spans="2:2" ht="12" customHeight="1">
      <c r="B596" s="7"/>
    </row>
    <row r="597" spans="2:2" ht="12" customHeight="1">
      <c r="B597" s="7"/>
    </row>
    <row r="598" spans="2:2" ht="12" customHeight="1">
      <c r="B598" s="7"/>
    </row>
    <row r="599" spans="2:2" ht="12" customHeight="1">
      <c r="B599" s="7"/>
    </row>
    <row r="600" spans="2:2" ht="12" customHeight="1">
      <c r="B600" s="7"/>
    </row>
    <row r="601" spans="2:2" ht="12" customHeight="1">
      <c r="B601" s="7"/>
    </row>
    <row r="602" spans="2:2" ht="12" customHeight="1">
      <c r="B602" s="7"/>
    </row>
    <row r="603" spans="2:2" ht="12" customHeight="1">
      <c r="B603" s="7"/>
    </row>
    <row r="604" spans="2:2" ht="12" customHeight="1">
      <c r="B604" s="7"/>
    </row>
    <row r="605" spans="2:2" ht="12" customHeight="1">
      <c r="B605" s="7"/>
    </row>
    <row r="606" spans="2:2" ht="12" customHeight="1">
      <c r="B606" s="7"/>
    </row>
    <row r="607" spans="2:2" ht="12" customHeight="1">
      <c r="B607" s="7"/>
    </row>
    <row r="608" spans="2:2" ht="12" customHeight="1">
      <c r="B608" s="7"/>
    </row>
    <row r="609" spans="2:2" ht="12" customHeight="1">
      <c r="B609" s="7"/>
    </row>
    <row r="610" spans="2:2" ht="12" customHeight="1">
      <c r="B610" s="7"/>
    </row>
    <row r="611" spans="2:2" ht="12" customHeight="1">
      <c r="B611" s="7"/>
    </row>
    <row r="612" spans="2:2" ht="12" customHeight="1">
      <c r="B612" s="7"/>
    </row>
    <row r="613" spans="2:2" ht="12" customHeight="1">
      <c r="B613" s="7"/>
    </row>
    <row r="614" spans="2:2" ht="12" customHeight="1">
      <c r="B614" s="7"/>
    </row>
    <row r="615" spans="2:2" ht="12" customHeight="1">
      <c r="B615" s="7"/>
    </row>
    <row r="616" spans="2:2" ht="12" customHeight="1">
      <c r="B616" s="7"/>
    </row>
    <row r="617" spans="2:2" ht="12" customHeight="1">
      <c r="B617" s="7"/>
    </row>
    <row r="618" spans="2:2" ht="12" customHeight="1">
      <c r="B618" s="7"/>
    </row>
    <row r="619" spans="2:2" ht="12" customHeight="1">
      <c r="B619" s="7"/>
    </row>
    <row r="620" spans="2:2" ht="12" customHeight="1">
      <c r="B620" s="7"/>
    </row>
    <row r="621" spans="2:2" ht="12" customHeight="1">
      <c r="B621" s="7"/>
    </row>
    <row r="622" spans="2:2" ht="12" customHeight="1">
      <c r="B622" s="7"/>
    </row>
    <row r="623" spans="2:2" ht="12" customHeight="1">
      <c r="B623" s="7"/>
    </row>
    <row r="624" spans="2:2" ht="12" customHeight="1">
      <c r="B624" s="7"/>
    </row>
    <row r="625" spans="2:2" ht="12" customHeight="1">
      <c r="B625" s="7"/>
    </row>
    <row r="626" spans="2:2" ht="12" customHeight="1">
      <c r="B626" s="7"/>
    </row>
    <row r="627" spans="2:2" ht="12" customHeight="1">
      <c r="B627" s="7"/>
    </row>
    <row r="628" spans="2:2" ht="12" customHeight="1">
      <c r="B628" s="7"/>
    </row>
    <row r="629" spans="2:2" ht="12" customHeight="1">
      <c r="B629" s="7"/>
    </row>
    <row r="630" spans="2:2" ht="12" customHeight="1">
      <c r="B630" s="7"/>
    </row>
    <row r="631" spans="2:2" ht="12" customHeight="1">
      <c r="B631" s="7"/>
    </row>
    <row r="632" spans="2:2" ht="12" customHeight="1">
      <c r="B632" s="7"/>
    </row>
    <row r="633" spans="2:2" ht="12" customHeight="1">
      <c r="B633" s="7"/>
    </row>
    <row r="634" spans="2:2" ht="12" customHeight="1">
      <c r="B634" s="7"/>
    </row>
    <row r="635" spans="2:2" ht="12" customHeight="1">
      <c r="B635" s="7"/>
    </row>
    <row r="636" spans="2:2" ht="12" customHeight="1">
      <c r="B636" s="7"/>
    </row>
    <row r="637" spans="2:2" ht="12" customHeight="1">
      <c r="B637" s="7"/>
    </row>
    <row r="638" spans="2:2" ht="12" customHeight="1">
      <c r="B638" s="7"/>
    </row>
    <row r="639" spans="2:2" ht="12" customHeight="1">
      <c r="B639" s="7"/>
    </row>
    <row r="640" spans="2:2" ht="12" customHeight="1">
      <c r="B640" s="7"/>
    </row>
    <row r="641" spans="2:2" ht="12" customHeight="1">
      <c r="B641" s="7"/>
    </row>
    <row r="642" spans="2:2" ht="12" customHeight="1">
      <c r="B642" s="7"/>
    </row>
    <row r="643" spans="2:2" ht="12" customHeight="1">
      <c r="B643" s="7"/>
    </row>
    <row r="644" spans="2:2" ht="12" customHeight="1">
      <c r="B644" s="7"/>
    </row>
    <row r="645" spans="2:2" ht="12" customHeight="1">
      <c r="B645" s="7"/>
    </row>
    <row r="646" spans="2:2" ht="12" customHeight="1">
      <c r="B646" s="7"/>
    </row>
    <row r="647" spans="2:2" ht="12" customHeight="1">
      <c r="B647" s="7"/>
    </row>
    <row r="648" spans="2:2" ht="12" customHeight="1">
      <c r="B648" s="7"/>
    </row>
    <row r="649" spans="2:2" ht="12" customHeight="1">
      <c r="B649" s="7"/>
    </row>
    <row r="650" spans="2:2" ht="12" customHeight="1">
      <c r="B650" s="7"/>
    </row>
    <row r="651" spans="2:2" ht="12" customHeight="1">
      <c r="B651" s="7"/>
    </row>
    <row r="652" spans="2:2" ht="12" customHeight="1">
      <c r="B652" s="7"/>
    </row>
    <row r="653" spans="2:2" ht="12" customHeight="1">
      <c r="B653" s="7"/>
    </row>
    <row r="654" spans="2:2" ht="12" customHeight="1">
      <c r="B654" s="7"/>
    </row>
    <row r="655" spans="2:2" ht="12" customHeight="1">
      <c r="B655" s="7"/>
    </row>
    <row r="656" spans="2:2" ht="12" customHeight="1">
      <c r="B656" s="7"/>
    </row>
    <row r="657" spans="2:2" ht="12" customHeight="1">
      <c r="B657" s="7"/>
    </row>
    <row r="658" spans="2:2" ht="12" customHeight="1">
      <c r="B658" s="7"/>
    </row>
    <row r="659" spans="2:2" ht="12" customHeight="1">
      <c r="B659" s="7"/>
    </row>
    <row r="660" spans="2:2" ht="12" customHeight="1">
      <c r="B660" s="7"/>
    </row>
    <row r="661" spans="2:2" ht="12" customHeight="1">
      <c r="B661" s="7"/>
    </row>
    <row r="662" spans="2:2" ht="12" customHeight="1">
      <c r="B662" s="7"/>
    </row>
    <row r="663" spans="2:2" ht="12" customHeight="1">
      <c r="B663" s="7"/>
    </row>
    <row r="664" spans="2:2" ht="12" customHeight="1">
      <c r="B664" s="7"/>
    </row>
    <row r="665" spans="2:2" ht="12" customHeight="1">
      <c r="B665" s="7"/>
    </row>
    <row r="666" spans="2:2" ht="12" customHeight="1">
      <c r="B666" s="7"/>
    </row>
    <row r="667" spans="2:2" ht="12" customHeight="1">
      <c r="B667" s="7"/>
    </row>
    <row r="668" spans="2:2" ht="12" customHeight="1">
      <c r="B668" s="7"/>
    </row>
    <row r="669" spans="2:2" ht="12" customHeight="1">
      <c r="B669" s="7"/>
    </row>
    <row r="670" spans="2:2" ht="12" customHeight="1">
      <c r="B670" s="7"/>
    </row>
    <row r="671" spans="2:2" ht="12" customHeight="1">
      <c r="B671" s="7"/>
    </row>
    <row r="672" spans="2:2" ht="12" customHeight="1">
      <c r="B672" s="7"/>
    </row>
    <row r="673" spans="2:2" ht="12" customHeight="1">
      <c r="B673" s="7"/>
    </row>
    <row r="674" spans="2:2" ht="12" customHeight="1">
      <c r="B674" s="7"/>
    </row>
    <row r="675" spans="2:2" ht="12" customHeight="1">
      <c r="B675" s="7"/>
    </row>
    <row r="676" spans="2:2" ht="12" customHeight="1">
      <c r="B676" s="7"/>
    </row>
    <row r="677" spans="2:2" ht="12" customHeight="1">
      <c r="B677" s="7"/>
    </row>
    <row r="678" spans="2:2" ht="12" customHeight="1">
      <c r="B678" s="7"/>
    </row>
    <row r="679" spans="2:2" ht="12" customHeight="1">
      <c r="B679" s="7"/>
    </row>
    <row r="680" spans="2:2" ht="12" customHeight="1">
      <c r="B680" s="7"/>
    </row>
    <row r="681" spans="2:2" ht="12" customHeight="1">
      <c r="B681" s="7"/>
    </row>
    <row r="682" spans="2:2" ht="12" customHeight="1">
      <c r="B682" s="7"/>
    </row>
    <row r="683" spans="2:2" ht="12" customHeight="1">
      <c r="B683" s="7"/>
    </row>
    <row r="684" spans="2:2" ht="12" customHeight="1">
      <c r="B684" s="7"/>
    </row>
    <row r="685" spans="2:2" ht="12" customHeight="1">
      <c r="B685" s="7"/>
    </row>
    <row r="686" spans="2:2" ht="12" customHeight="1">
      <c r="B686" s="7"/>
    </row>
    <row r="687" spans="2:2" ht="12" customHeight="1">
      <c r="B687" s="7"/>
    </row>
    <row r="688" spans="2:2" ht="12" customHeight="1">
      <c r="B688" s="7"/>
    </row>
    <row r="689" spans="2:2" ht="12" customHeight="1">
      <c r="B689" s="7"/>
    </row>
    <row r="690" spans="2:2" ht="12" customHeight="1">
      <c r="B690" s="7"/>
    </row>
    <row r="691" spans="2:2" ht="12" customHeight="1">
      <c r="B691" s="7"/>
    </row>
    <row r="692" spans="2:2" ht="12" customHeight="1">
      <c r="B692" s="7"/>
    </row>
    <row r="693" spans="2:2" ht="12" customHeight="1">
      <c r="B693" s="7"/>
    </row>
    <row r="694" spans="2:2" ht="12" customHeight="1">
      <c r="B694" s="7"/>
    </row>
    <row r="695" spans="2:2" ht="12" customHeight="1">
      <c r="B695" s="7"/>
    </row>
    <row r="696" spans="2:2" ht="12" customHeight="1">
      <c r="B696" s="7"/>
    </row>
    <row r="697" spans="2:2" ht="12" customHeight="1">
      <c r="B697" s="7"/>
    </row>
    <row r="698" spans="2:2" ht="12" customHeight="1">
      <c r="B698" s="7"/>
    </row>
    <row r="699" spans="2:2" ht="12" customHeight="1">
      <c r="B699" s="7"/>
    </row>
    <row r="700" spans="2:2" ht="12" customHeight="1">
      <c r="B700" s="7"/>
    </row>
    <row r="701" spans="2:2" ht="12" customHeight="1">
      <c r="B701" s="7"/>
    </row>
    <row r="702" spans="2:2" ht="12" customHeight="1">
      <c r="B702" s="7"/>
    </row>
    <row r="703" spans="2:2" ht="12" customHeight="1">
      <c r="B703" s="7"/>
    </row>
    <row r="704" spans="2:2" ht="12" customHeight="1">
      <c r="B704" s="7"/>
    </row>
    <row r="705" spans="2:2" ht="12" customHeight="1">
      <c r="B705" s="7"/>
    </row>
    <row r="706" spans="2:2" ht="12" customHeight="1">
      <c r="B706" s="7"/>
    </row>
    <row r="707" spans="2:2" ht="12" customHeight="1">
      <c r="B707" s="7"/>
    </row>
    <row r="708" spans="2:2" ht="12" customHeight="1">
      <c r="B708" s="7"/>
    </row>
    <row r="709" spans="2:2" ht="12" customHeight="1">
      <c r="B709" s="7"/>
    </row>
    <row r="710" spans="2:2" ht="12" customHeight="1">
      <c r="B710" s="7"/>
    </row>
    <row r="711" spans="2:2" ht="12" customHeight="1">
      <c r="B711" s="7"/>
    </row>
    <row r="712" spans="2:2" ht="12" customHeight="1">
      <c r="B712" s="7"/>
    </row>
    <row r="713" spans="2:2" ht="12" customHeight="1">
      <c r="B713" s="7"/>
    </row>
    <row r="714" spans="2:2" ht="12" customHeight="1">
      <c r="B714" s="7"/>
    </row>
    <row r="715" spans="2:2" ht="12" customHeight="1">
      <c r="B715" s="7"/>
    </row>
    <row r="716" spans="2:2" ht="12" customHeight="1">
      <c r="B716" s="7"/>
    </row>
    <row r="717" spans="2:2" ht="12" customHeight="1">
      <c r="B717" s="7"/>
    </row>
    <row r="718" spans="2:2" ht="12" customHeight="1">
      <c r="B718" s="7"/>
    </row>
    <row r="719" spans="2:2" ht="12" customHeight="1">
      <c r="B719" s="7"/>
    </row>
    <row r="720" spans="2:2" ht="12" customHeight="1">
      <c r="B720" s="7"/>
    </row>
    <row r="721" spans="2:2" ht="12" customHeight="1">
      <c r="B721" s="7"/>
    </row>
    <row r="722" spans="2:2" ht="12" customHeight="1">
      <c r="B722" s="7"/>
    </row>
    <row r="723" spans="2:2" ht="12" customHeight="1">
      <c r="B723" s="7"/>
    </row>
    <row r="724" spans="2:2" ht="12" customHeight="1">
      <c r="B724" s="7"/>
    </row>
    <row r="725" spans="2:2" ht="12" customHeight="1">
      <c r="B725" s="7"/>
    </row>
    <row r="726" spans="2:2" ht="12" customHeight="1">
      <c r="B726" s="7"/>
    </row>
    <row r="727" spans="2:2" ht="12" customHeight="1">
      <c r="B727" s="7"/>
    </row>
    <row r="728" spans="2:2" ht="12" customHeight="1">
      <c r="B728" s="7"/>
    </row>
    <row r="729" spans="2:2" ht="12" customHeight="1">
      <c r="B729" s="7"/>
    </row>
    <row r="730" spans="2:2" ht="12" customHeight="1">
      <c r="B730" s="7"/>
    </row>
    <row r="731" spans="2:2" ht="12" customHeight="1">
      <c r="B731" s="7"/>
    </row>
    <row r="732" spans="2:2" ht="12" customHeight="1">
      <c r="B732" s="7"/>
    </row>
    <row r="733" spans="2:2" ht="12" customHeight="1">
      <c r="B733" s="7"/>
    </row>
    <row r="734" spans="2:2" ht="12" customHeight="1">
      <c r="B734" s="7"/>
    </row>
    <row r="735" spans="2:2" ht="12" customHeight="1">
      <c r="B735" s="7"/>
    </row>
    <row r="736" spans="2:2" ht="12" customHeight="1">
      <c r="B736" s="7"/>
    </row>
    <row r="737" spans="2:2" ht="12" customHeight="1">
      <c r="B737" s="7"/>
    </row>
    <row r="738" spans="2:2" ht="12" customHeight="1">
      <c r="B738" s="7"/>
    </row>
    <row r="739" spans="2:2" ht="12" customHeight="1">
      <c r="B739" s="7"/>
    </row>
    <row r="740" spans="2:2" ht="12" customHeight="1">
      <c r="B740" s="7"/>
    </row>
    <row r="741" spans="2:2" ht="12" customHeight="1">
      <c r="B741" s="7"/>
    </row>
    <row r="742" spans="2:2" ht="12" customHeight="1">
      <c r="B742" s="7"/>
    </row>
    <row r="743" spans="2:2" ht="12" customHeight="1">
      <c r="B743" s="7"/>
    </row>
    <row r="744" spans="2:2" ht="12" customHeight="1">
      <c r="B744" s="7"/>
    </row>
    <row r="745" spans="2:2" ht="12" customHeight="1">
      <c r="B745" s="7"/>
    </row>
    <row r="746" spans="2:2" ht="12" customHeight="1">
      <c r="B746" s="7"/>
    </row>
    <row r="747" spans="2:2" ht="12" customHeight="1">
      <c r="B747" s="7"/>
    </row>
    <row r="748" spans="2:2" ht="12" customHeight="1">
      <c r="B748" s="7"/>
    </row>
    <row r="749" spans="2:2" ht="12" customHeight="1">
      <c r="B749" s="7"/>
    </row>
    <row r="750" spans="2:2" ht="12" customHeight="1">
      <c r="B750" s="7"/>
    </row>
    <row r="751" spans="2:2" ht="12" customHeight="1">
      <c r="B751" s="7"/>
    </row>
    <row r="752" spans="2:2" ht="12" customHeight="1">
      <c r="B752" s="7"/>
    </row>
    <row r="753" spans="2:2" ht="12" customHeight="1">
      <c r="B753" s="7"/>
    </row>
    <row r="754" spans="2:2" ht="12" customHeight="1">
      <c r="B754" s="7"/>
    </row>
    <row r="755" spans="2:2" ht="12" customHeight="1">
      <c r="B755" s="7"/>
    </row>
    <row r="756" spans="2:2" ht="12" customHeight="1">
      <c r="B756" s="7"/>
    </row>
    <row r="757" spans="2:2" ht="12" customHeight="1">
      <c r="B757" s="7"/>
    </row>
    <row r="758" spans="2:2" ht="12" customHeight="1">
      <c r="B758" s="7"/>
    </row>
    <row r="759" spans="2:2" ht="12" customHeight="1">
      <c r="B759" s="7"/>
    </row>
    <row r="760" spans="2:2" ht="12" customHeight="1">
      <c r="B760" s="7"/>
    </row>
    <row r="761" spans="2:2" ht="12" customHeight="1">
      <c r="B761" s="7"/>
    </row>
    <row r="762" spans="2:2" ht="12" customHeight="1">
      <c r="B762" s="7"/>
    </row>
    <row r="763" spans="2:2" ht="12" customHeight="1">
      <c r="B763" s="7"/>
    </row>
    <row r="764" spans="2:2" ht="12" customHeight="1">
      <c r="B764" s="7"/>
    </row>
    <row r="765" spans="2:2" ht="12" customHeight="1">
      <c r="B765" s="7"/>
    </row>
    <row r="766" spans="2:2" ht="12" customHeight="1">
      <c r="B766" s="7"/>
    </row>
    <row r="767" spans="2:2" ht="12" customHeight="1">
      <c r="B767" s="7"/>
    </row>
    <row r="768" spans="2:2" ht="12" customHeight="1">
      <c r="B768" s="7"/>
    </row>
    <row r="769" spans="2:2" ht="12" customHeight="1">
      <c r="B769" s="7"/>
    </row>
    <row r="770" spans="2:2" ht="12" customHeight="1">
      <c r="B770" s="7"/>
    </row>
    <row r="771" spans="2:2" ht="12" customHeight="1">
      <c r="B771" s="7"/>
    </row>
    <row r="772" spans="2:2" ht="12" customHeight="1">
      <c r="B772" s="7"/>
    </row>
    <row r="773" spans="2:2" ht="12" customHeight="1">
      <c r="B773" s="7"/>
    </row>
    <row r="774" spans="2:2" ht="12" customHeight="1">
      <c r="B774" s="7"/>
    </row>
    <row r="775" spans="2:2" ht="12" customHeight="1">
      <c r="B775" s="7"/>
    </row>
    <row r="776" spans="2:2" ht="12" customHeight="1">
      <c r="B776" s="7"/>
    </row>
    <row r="777" spans="2:2" ht="12" customHeight="1">
      <c r="B777" s="7"/>
    </row>
    <row r="778" spans="2:2" ht="12" customHeight="1">
      <c r="B778" s="7"/>
    </row>
    <row r="779" spans="2:2" ht="12" customHeight="1">
      <c r="B779" s="7"/>
    </row>
    <row r="780" spans="2:2" ht="12" customHeight="1">
      <c r="B780" s="7"/>
    </row>
    <row r="781" spans="2:2" ht="12" customHeight="1">
      <c r="B781" s="7"/>
    </row>
    <row r="782" spans="2:2" ht="12" customHeight="1">
      <c r="B782" s="7"/>
    </row>
    <row r="783" spans="2:2" ht="12" customHeight="1">
      <c r="B783" s="7"/>
    </row>
    <row r="784" spans="2:2" ht="12" customHeight="1">
      <c r="B784" s="7"/>
    </row>
    <row r="785" spans="2:2" ht="12" customHeight="1">
      <c r="B785" s="7"/>
    </row>
    <row r="786" spans="2:2" ht="12" customHeight="1">
      <c r="B786" s="7"/>
    </row>
    <row r="787" spans="2:2" ht="12" customHeight="1">
      <c r="B787" s="7"/>
    </row>
    <row r="788" spans="2:2" ht="12" customHeight="1">
      <c r="B788" s="7"/>
    </row>
    <row r="789" spans="2:2" ht="12" customHeight="1">
      <c r="B789" s="7"/>
    </row>
    <row r="790" spans="2:2" ht="12" customHeight="1">
      <c r="B790" s="7"/>
    </row>
    <row r="791" spans="2:2" ht="12" customHeight="1">
      <c r="B791" s="7"/>
    </row>
    <row r="792" spans="2:2" ht="12" customHeight="1">
      <c r="B792" s="7"/>
    </row>
    <row r="793" spans="2:2" ht="12" customHeight="1">
      <c r="B793" s="7"/>
    </row>
    <row r="794" spans="2:2" ht="12" customHeight="1">
      <c r="B794" s="7"/>
    </row>
    <row r="795" spans="2:2" ht="12" customHeight="1">
      <c r="B795" s="7"/>
    </row>
    <row r="796" spans="2:2" ht="12" customHeight="1">
      <c r="B796" s="7"/>
    </row>
    <row r="797" spans="2:2" ht="12" customHeight="1">
      <c r="B797" s="7"/>
    </row>
    <row r="798" spans="2:2" ht="12" customHeight="1">
      <c r="B798" s="7"/>
    </row>
    <row r="799" spans="2:2" ht="12" customHeight="1">
      <c r="B799" s="7"/>
    </row>
    <row r="800" spans="2:2" ht="12" customHeight="1">
      <c r="B800" s="7"/>
    </row>
    <row r="801" spans="2:2" ht="12" customHeight="1">
      <c r="B801" s="7"/>
    </row>
    <row r="802" spans="2:2" ht="12" customHeight="1">
      <c r="B802" s="7"/>
    </row>
    <row r="803" spans="2:2" ht="12" customHeight="1">
      <c r="B803" s="7"/>
    </row>
    <row r="804" spans="2:2" ht="12" customHeight="1">
      <c r="B804" s="7"/>
    </row>
    <row r="805" spans="2:2" ht="12" customHeight="1">
      <c r="B805" s="7"/>
    </row>
    <row r="806" spans="2:2" ht="12" customHeight="1">
      <c r="B806" s="7"/>
    </row>
    <row r="807" spans="2:2" ht="12" customHeight="1">
      <c r="B807" s="7"/>
    </row>
    <row r="808" spans="2:2" ht="12" customHeight="1">
      <c r="B808" s="7"/>
    </row>
    <row r="809" spans="2:2" ht="12" customHeight="1">
      <c r="B809" s="7"/>
    </row>
    <row r="810" spans="2:2" ht="12" customHeight="1">
      <c r="B810" s="7"/>
    </row>
    <row r="811" spans="2:2" ht="12" customHeight="1">
      <c r="B811" s="7"/>
    </row>
    <row r="812" spans="2:2" ht="12" customHeight="1">
      <c r="B812" s="7"/>
    </row>
    <row r="813" spans="2:2" ht="12" customHeight="1">
      <c r="B813" s="7"/>
    </row>
    <row r="814" spans="2:2" ht="12" customHeight="1">
      <c r="B814" s="7"/>
    </row>
    <row r="815" spans="2:2" ht="12" customHeight="1">
      <c r="B815" s="7"/>
    </row>
    <row r="816" spans="2:2" ht="12" customHeight="1">
      <c r="B816" s="7"/>
    </row>
    <row r="817" spans="2:2" ht="12" customHeight="1">
      <c r="B817" s="7"/>
    </row>
    <row r="818" spans="2:2" ht="12" customHeight="1">
      <c r="B818" s="7"/>
    </row>
    <row r="819" spans="2:2" ht="12" customHeight="1">
      <c r="B819" s="7"/>
    </row>
    <row r="820" spans="2:2" ht="12" customHeight="1">
      <c r="B820" s="7"/>
    </row>
    <row r="821" spans="2:2" ht="12" customHeight="1">
      <c r="B821" s="7"/>
    </row>
    <row r="822" spans="2:2" ht="12" customHeight="1">
      <c r="B822" s="7"/>
    </row>
    <row r="823" spans="2:2" ht="12" customHeight="1">
      <c r="B823" s="7"/>
    </row>
    <row r="824" spans="2:2" ht="12" customHeight="1">
      <c r="B824" s="7"/>
    </row>
    <row r="825" spans="2:2" ht="12" customHeight="1">
      <c r="B825" s="7"/>
    </row>
    <row r="826" spans="2:2" ht="12" customHeight="1">
      <c r="B826" s="7"/>
    </row>
    <row r="827" spans="2:2" ht="12" customHeight="1">
      <c r="B827" s="7"/>
    </row>
    <row r="828" spans="2:2" ht="12" customHeight="1">
      <c r="B828" s="7"/>
    </row>
    <row r="829" spans="2:2" ht="12" customHeight="1">
      <c r="B829" s="7"/>
    </row>
    <row r="830" spans="2:2" ht="12" customHeight="1">
      <c r="B830" s="7"/>
    </row>
    <row r="831" spans="2:2" ht="12" customHeight="1">
      <c r="B831" s="7"/>
    </row>
    <row r="832" spans="2:2" ht="12" customHeight="1">
      <c r="B832" s="7"/>
    </row>
    <row r="833" spans="2:2" ht="12" customHeight="1">
      <c r="B833" s="7"/>
    </row>
    <row r="834" spans="2:2" ht="12" customHeight="1">
      <c r="B834" s="7"/>
    </row>
    <row r="835" spans="2:2" ht="12" customHeight="1">
      <c r="B835" s="7"/>
    </row>
    <row r="836" spans="2:2" ht="12" customHeight="1">
      <c r="B836" s="7"/>
    </row>
    <row r="837" spans="2:2" ht="12" customHeight="1">
      <c r="B837" s="7"/>
    </row>
    <row r="838" spans="2:2" ht="12" customHeight="1">
      <c r="B838" s="7"/>
    </row>
    <row r="839" spans="2:2" ht="12" customHeight="1">
      <c r="B839" s="7"/>
    </row>
    <row r="840" spans="2:2" ht="12" customHeight="1">
      <c r="B840" s="7"/>
    </row>
    <row r="841" spans="2:2" ht="12" customHeight="1">
      <c r="B841" s="7"/>
    </row>
    <row r="842" spans="2:2" ht="12" customHeight="1">
      <c r="B842" s="7"/>
    </row>
    <row r="843" spans="2:2" ht="12" customHeight="1">
      <c r="B843" s="7"/>
    </row>
    <row r="844" spans="2:2" ht="12" customHeight="1">
      <c r="B844" s="7"/>
    </row>
    <row r="845" spans="2:2" ht="12" customHeight="1">
      <c r="B845" s="7"/>
    </row>
    <row r="846" spans="2:2" ht="12" customHeight="1">
      <c r="B846" s="7"/>
    </row>
    <row r="847" spans="2:2" ht="12" customHeight="1">
      <c r="B847" s="7"/>
    </row>
    <row r="848" spans="2:2" ht="12" customHeight="1">
      <c r="B848" s="7"/>
    </row>
    <row r="849" spans="2:2" ht="12" customHeight="1">
      <c r="B849" s="7"/>
    </row>
    <row r="850" spans="2:2" ht="12" customHeight="1">
      <c r="B850" s="7"/>
    </row>
    <row r="851" spans="2:2" ht="12" customHeight="1">
      <c r="B851" s="7"/>
    </row>
    <row r="852" spans="2:2" ht="12" customHeight="1">
      <c r="B852" s="7"/>
    </row>
    <row r="853" spans="2:2" ht="12" customHeight="1">
      <c r="B853" s="7"/>
    </row>
    <row r="854" spans="2:2" ht="12" customHeight="1">
      <c r="B854" s="7"/>
    </row>
    <row r="855" spans="2:2" ht="12" customHeight="1">
      <c r="B855" s="7"/>
    </row>
    <row r="856" spans="2:2" ht="12" customHeight="1">
      <c r="B856" s="7"/>
    </row>
    <row r="857" spans="2:2" ht="12" customHeight="1">
      <c r="B857" s="7"/>
    </row>
    <row r="858" spans="2:2" ht="12" customHeight="1">
      <c r="B858" s="7"/>
    </row>
    <row r="859" spans="2:2" ht="12" customHeight="1">
      <c r="B859" s="7"/>
    </row>
    <row r="860" spans="2:2" ht="12" customHeight="1">
      <c r="B860" s="7"/>
    </row>
    <row r="861" spans="2:2" ht="12" customHeight="1">
      <c r="B861" s="7"/>
    </row>
    <row r="862" spans="2:2" ht="12" customHeight="1">
      <c r="B862" s="7"/>
    </row>
    <row r="863" spans="2:2" ht="12" customHeight="1">
      <c r="B863" s="7"/>
    </row>
    <row r="864" spans="2:2" ht="12" customHeight="1">
      <c r="B864" s="7"/>
    </row>
    <row r="865" spans="2:2" ht="12" customHeight="1">
      <c r="B865" s="7"/>
    </row>
    <row r="866" spans="2:2" ht="12" customHeight="1">
      <c r="B866" s="7"/>
    </row>
    <row r="867" spans="2:2" ht="12" customHeight="1">
      <c r="B867" s="7"/>
    </row>
    <row r="868" spans="2:2" ht="12" customHeight="1">
      <c r="B868" s="7"/>
    </row>
    <row r="869" spans="2:2" ht="12" customHeight="1">
      <c r="B869" s="7"/>
    </row>
    <row r="870" spans="2:2" ht="12" customHeight="1">
      <c r="B870" s="7"/>
    </row>
    <row r="871" spans="2:2" ht="12" customHeight="1">
      <c r="B871" s="7"/>
    </row>
    <row r="872" spans="2:2" ht="12" customHeight="1">
      <c r="B872" s="7"/>
    </row>
    <row r="873" spans="2:2" ht="12" customHeight="1">
      <c r="B873" s="7"/>
    </row>
    <row r="874" spans="2:2" ht="12" customHeight="1">
      <c r="B874" s="7"/>
    </row>
    <row r="875" spans="2:2" ht="12" customHeight="1">
      <c r="B875" s="7"/>
    </row>
    <row r="876" spans="2:2" ht="12" customHeight="1">
      <c r="B876" s="7"/>
    </row>
    <row r="877" spans="2:2" ht="12" customHeight="1">
      <c r="B877" s="7"/>
    </row>
    <row r="878" spans="2:2" ht="12" customHeight="1">
      <c r="B878" s="7"/>
    </row>
    <row r="879" spans="2:2" ht="12" customHeight="1">
      <c r="B879" s="7"/>
    </row>
    <row r="880" spans="2:2" ht="12" customHeight="1">
      <c r="B880" s="7"/>
    </row>
    <row r="881" spans="2:2" ht="12" customHeight="1">
      <c r="B881" s="7"/>
    </row>
    <row r="882" spans="2:2" ht="12" customHeight="1">
      <c r="B882" s="7"/>
    </row>
    <row r="883" spans="2:2" ht="12" customHeight="1">
      <c r="B883" s="7"/>
    </row>
    <row r="884" spans="2:2" ht="12" customHeight="1">
      <c r="B884" s="7"/>
    </row>
    <row r="885" spans="2:2" ht="12" customHeight="1">
      <c r="B885" s="7"/>
    </row>
    <row r="886" spans="2:2" ht="12" customHeight="1">
      <c r="B886" s="7"/>
    </row>
    <row r="887" spans="2:2" ht="12" customHeight="1">
      <c r="B887" s="7"/>
    </row>
    <row r="888" spans="2:2" ht="12" customHeight="1">
      <c r="B888" s="7"/>
    </row>
    <row r="889" spans="2:2" ht="12" customHeight="1">
      <c r="B889" s="7"/>
    </row>
    <row r="890" spans="2:2" ht="12" customHeight="1">
      <c r="B890" s="7"/>
    </row>
    <row r="891" spans="2:2" ht="12" customHeight="1">
      <c r="B891" s="7"/>
    </row>
    <row r="892" spans="2:2" ht="12" customHeight="1">
      <c r="B892" s="7"/>
    </row>
    <row r="893" spans="2:2" ht="12" customHeight="1">
      <c r="B893" s="7"/>
    </row>
    <row r="894" spans="2:2" ht="12" customHeight="1">
      <c r="B894" s="7"/>
    </row>
    <row r="895" spans="2:2" ht="12" customHeight="1">
      <c r="B895" s="7"/>
    </row>
    <row r="896" spans="2:2" ht="12" customHeight="1">
      <c r="B896" s="7"/>
    </row>
    <row r="897" spans="2:2" ht="12" customHeight="1">
      <c r="B897" s="7"/>
    </row>
  </sheetData>
  <mergeCells count="1">
    <mergeCell ref="J197:J198"/>
  </mergeCells>
  <phoneticPr fontId="0" type="noConversion"/>
  <dataValidations count="1">
    <dataValidation allowBlank="1" showInputMessage="1" showErrorMessage="1" sqref="A4:A22 E4:E22" xr:uid="{00000000-0002-0000-0100-000000000000}"/>
  </dataValidations>
  <pageMargins left="0" right="0" top="0.19685039370078741" bottom="0.19685039370078741" header="0.51181102362204722" footer="0"/>
  <pageSetup paperSize="9" scale="75" fitToHeight="0" orientation="landscape" horizontalDpi="4294967292" verticalDpi="4294967292" r:id="rId1"/>
  <headerFooter alignWithMargins="0">
    <oddFooter>Pagina &amp;P&amp;Rroparun 2013 2k</oddFooter>
  </headerFooter>
  <rowBreaks count="13" manualBreakCount="13">
    <brk id="22" min="1" max="9" man="1"/>
    <brk id="45" min="1" max="9" man="1"/>
    <brk id="66" min="1" max="9" man="1"/>
    <brk id="88" min="1" max="9" man="1"/>
    <brk id="114" min="1" max="9" man="1"/>
    <brk id="139" min="1" max="9" man="1"/>
    <brk id="161" min="1" max="9" man="1"/>
    <brk id="183" min="1" max="9" man="1"/>
    <brk id="202" min="1" max="9" man="1"/>
    <brk id="224" min="1" max="9" man="1"/>
    <brk id="236" min="1" max="9" man="1"/>
    <brk id="246" min="1" max="9" man="1"/>
    <brk id="261" min="1" max="9" man="1"/>
  </rowBreaks>
  <colBreaks count="2" manualBreakCount="2">
    <brk id="1" max="1048575" man="1"/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71"/>
  <sheetViews>
    <sheetView topLeftCell="H37" workbookViewId="0">
      <selection activeCell="S50" sqref="S50"/>
    </sheetView>
  </sheetViews>
  <sheetFormatPr defaultRowHeight="12"/>
  <cols>
    <col min="3" max="3" width="9.7109375" bestFit="1" customWidth="1"/>
    <col min="14" max="14" width="13.140625" bestFit="1" customWidth="1"/>
    <col min="20" max="20" width="9.7109375" style="14" bestFit="1" customWidth="1"/>
  </cols>
  <sheetData>
    <row r="1" spans="1:23">
      <c r="A1">
        <v>1</v>
      </c>
    </row>
    <row r="2" spans="1:23">
      <c r="A2">
        <v>32</v>
      </c>
    </row>
    <row r="6" spans="1:23">
      <c r="L6" s="9">
        <v>0.79305555555555562</v>
      </c>
    </row>
    <row r="7" spans="1:23">
      <c r="L7" s="9">
        <v>6.25E-2</v>
      </c>
    </row>
    <row r="8" spans="1:23">
      <c r="L8" s="16">
        <f>SUM(L6:L7)</f>
        <v>0.85555555555555562</v>
      </c>
    </row>
    <row r="9" spans="1:23">
      <c r="N9">
        <v>1</v>
      </c>
    </row>
    <row r="10" spans="1:23">
      <c r="E10" s="14">
        <f>SUM(N13+G10)</f>
        <v>0.99208333333333332</v>
      </c>
      <c r="F10">
        <f>SUM(B12+C12)</f>
        <v>32</v>
      </c>
      <c r="G10" s="14">
        <f>SUM(F10*H10)</f>
        <v>0.10666666666666667</v>
      </c>
      <c r="H10" s="13">
        <v>3.3333333333333335E-3</v>
      </c>
    </row>
    <row r="11" spans="1:23">
      <c r="E11" s="14">
        <f>SUM(E10+G11)</f>
        <v>1.0987499999999999</v>
      </c>
      <c r="F11">
        <f t="shared" ref="F11:F25" si="0">SUM(C13-B13)</f>
        <v>32</v>
      </c>
      <c r="G11" s="14">
        <f t="shared" ref="G11:G25" si="1">SUM(F11*H11)</f>
        <v>0.10666666666666667</v>
      </c>
      <c r="H11" s="13">
        <v>3.3333333333333335E-3</v>
      </c>
    </row>
    <row r="12" spans="1:23">
      <c r="B12">
        <v>0</v>
      </c>
      <c r="C12">
        <v>32</v>
      </c>
      <c r="E12" s="14">
        <f t="shared" ref="E12:E25" si="2">SUM(E11+G12)</f>
        <v>1.2320833333333332</v>
      </c>
      <c r="F12">
        <f t="shared" si="0"/>
        <v>40</v>
      </c>
      <c r="G12" s="14">
        <f t="shared" si="1"/>
        <v>0.13333333333333333</v>
      </c>
      <c r="H12" s="13">
        <v>3.3333333333333335E-3</v>
      </c>
    </row>
    <row r="13" spans="1:23">
      <c r="B13">
        <v>32</v>
      </c>
      <c r="C13">
        <v>64</v>
      </c>
      <c r="E13" s="14">
        <f t="shared" si="2"/>
        <v>1.3654166666666665</v>
      </c>
      <c r="F13">
        <f t="shared" si="0"/>
        <v>40</v>
      </c>
      <c r="G13" s="14">
        <f t="shared" si="1"/>
        <v>0.13333333333333333</v>
      </c>
      <c r="H13" s="13">
        <v>3.3333333333333335E-3</v>
      </c>
      <c r="N13" s="14">
        <v>0.88541666666666663</v>
      </c>
    </row>
    <row r="14" spans="1:23">
      <c r="B14">
        <v>64</v>
      </c>
      <c r="C14">
        <v>104</v>
      </c>
      <c r="E14" s="14">
        <f t="shared" si="2"/>
        <v>1.5254166666666664</v>
      </c>
      <c r="F14">
        <f t="shared" si="0"/>
        <v>48</v>
      </c>
      <c r="G14" s="14">
        <f t="shared" si="1"/>
        <v>0.16</v>
      </c>
      <c r="H14" s="13">
        <v>3.3333333333333335E-3</v>
      </c>
      <c r="J14" t="s">
        <v>16</v>
      </c>
      <c r="K14" s="9">
        <v>0.88541666666666663</v>
      </c>
      <c r="M14">
        <v>523</v>
      </c>
      <c r="N14" s="13">
        <f>SUM(M14*K34)</f>
        <v>1.7433333333333334</v>
      </c>
      <c r="U14">
        <v>37.6</v>
      </c>
      <c r="V14">
        <v>1</v>
      </c>
      <c r="W14">
        <f t="shared" ref="W14:W27" si="3">SUM(U14-U13)</f>
        <v>37.6</v>
      </c>
    </row>
    <row r="15" spans="1:23">
      <c r="B15">
        <v>104</v>
      </c>
      <c r="C15">
        <v>144</v>
      </c>
      <c r="E15" s="14">
        <f t="shared" si="2"/>
        <v>1.6854166666666663</v>
      </c>
      <c r="F15">
        <f t="shared" si="0"/>
        <v>48</v>
      </c>
      <c r="G15" s="14">
        <f t="shared" si="1"/>
        <v>0.16</v>
      </c>
      <c r="H15" s="13">
        <v>3.3333333333333335E-3</v>
      </c>
      <c r="J15" t="s">
        <v>17</v>
      </c>
      <c r="K15" s="9">
        <v>0.88541666666666663</v>
      </c>
      <c r="L15">
        <v>24</v>
      </c>
      <c r="N15" s="14">
        <f>SUM(N13+N14)</f>
        <v>2.6287500000000001</v>
      </c>
      <c r="U15">
        <v>75.8</v>
      </c>
      <c r="V15">
        <v>2</v>
      </c>
      <c r="W15">
        <f t="shared" si="3"/>
        <v>38.199999999999996</v>
      </c>
    </row>
    <row r="16" spans="1:23">
      <c r="B16">
        <v>144</v>
      </c>
      <c r="C16">
        <v>192</v>
      </c>
      <c r="E16" s="14">
        <f t="shared" si="2"/>
        <v>1.8254166666666665</v>
      </c>
      <c r="F16">
        <f t="shared" si="0"/>
        <v>42</v>
      </c>
      <c r="G16" s="14">
        <f t="shared" si="1"/>
        <v>0.14000000000000001</v>
      </c>
      <c r="H16" s="13">
        <v>3.3333333333333335E-3</v>
      </c>
      <c r="J16" t="s">
        <v>18</v>
      </c>
      <c r="K16" s="9">
        <v>0.38541666666666669</v>
      </c>
      <c r="L16">
        <v>12</v>
      </c>
      <c r="U16">
        <v>113.1</v>
      </c>
      <c r="V16">
        <v>1</v>
      </c>
      <c r="W16">
        <f t="shared" si="3"/>
        <v>37.299999999999997</v>
      </c>
    </row>
    <row r="17" spans="2:23">
      <c r="B17">
        <v>192</v>
      </c>
      <c r="C17">
        <v>240</v>
      </c>
      <c r="E17" s="14">
        <f t="shared" si="2"/>
        <v>1.9654166666666666</v>
      </c>
      <c r="F17">
        <f t="shared" si="0"/>
        <v>42</v>
      </c>
      <c r="G17" s="14">
        <f t="shared" si="1"/>
        <v>0.14000000000000001</v>
      </c>
      <c r="H17" s="13">
        <v>3.3333333333333335E-3</v>
      </c>
      <c r="J17" t="s">
        <v>18</v>
      </c>
      <c r="K17" s="9">
        <v>0.60034722222222225</v>
      </c>
      <c r="L17" s="9">
        <v>0.21458333333333335</v>
      </c>
      <c r="U17">
        <v>153.5</v>
      </c>
      <c r="V17">
        <v>2</v>
      </c>
      <c r="W17">
        <f t="shared" si="3"/>
        <v>40.400000000000006</v>
      </c>
    </row>
    <row r="18" spans="2:23">
      <c r="B18">
        <v>240</v>
      </c>
      <c r="C18">
        <v>282</v>
      </c>
      <c r="E18" s="14">
        <f t="shared" si="2"/>
        <v>2.0854166666666667</v>
      </c>
      <c r="F18">
        <f t="shared" si="0"/>
        <v>36</v>
      </c>
      <c r="G18" s="14">
        <f t="shared" si="1"/>
        <v>0.12000000000000001</v>
      </c>
      <c r="H18" s="13">
        <v>3.3333333333333335E-3</v>
      </c>
      <c r="I18">
        <v>2131</v>
      </c>
      <c r="L18" s="16">
        <v>1.7145833333333333</v>
      </c>
      <c r="N18" s="14">
        <v>0.88541666666666663</v>
      </c>
      <c r="U18">
        <v>194</v>
      </c>
      <c r="V18">
        <v>1</v>
      </c>
      <c r="W18">
        <f t="shared" si="3"/>
        <v>40.5</v>
      </c>
    </row>
    <row r="19" spans="2:23">
      <c r="B19">
        <v>282</v>
      </c>
      <c r="C19">
        <v>324</v>
      </c>
      <c r="E19" s="14">
        <f>SUM(E18+G19)</f>
        <v>2.2054166666666668</v>
      </c>
      <c r="F19">
        <f t="shared" si="0"/>
        <v>36</v>
      </c>
      <c r="G19" s="14">
        <f t="shared" si="1"/>
        <v>0.12000000000000001</v>
      </c>
      <c r="H19" s="13">
        <v>3.3333333333333335E-3</v>
      </c>
      <c r="N19" s="16">
        <v>1.7149305555555554</v>
      </c>
      <c r="U19">
        <v>231</v>
      </c>
      <c r="V19">
        <v>2</v>
      </c>
      <c r="W19">
        <f t="shared" si="3"/>
        <v>37</v>
      </c>
    </row>
    <row r="20" spans="2:23">
      <c r="B20">
        <v>324</v>
      </c>
      <c r="C20">
        <v>360</v>
      </c>
      <c r="E20" s="14">
        <f>SUM(E19+G20)</f>
        <v>2.2987500000000001</v>
      </c>
      <c r="F20">
        <f t="shared" si="0"/>
        <v>28</v>
      </c>
      <c r="G20" s="14">
        <f t="shared" si="1"/>
        <v>9.3333333333333338E-2</v>
      </c>
      <c r="H20" s="13">
        <v>3.3333333333333335E-3</v>
      </c>
      <c r="N20" s="14">
        <f>SUM(N18:N19)</f>
        <v>2.6003472222222221</v>
      </c>
      <c r="U20">
        <v>276.5</v>
      </c>
      <c r="V20">
        <v>1</v>
      </c>
      <c r="W20">
        <f t="shared" si="3"/>
        <v>45.5</v>
      </c>
    </row>
    <row r="21" spans="2:23">
      <c r="B21">
        <v>360</v>
      </c>
      <c r="C21">
        <v>396</v>
      </c>
      <c r="E21" s="14">
        <f t="shared" si="2"/>
        <v>2.3820833333333336</v>
      </c>
      <c r="F21">
        <f t="shared" si="0"/>
        <v>25</v>
      </c>
      <c r="G21" s="14">
        <f t="shared" si="1"/>
        <v>8.3333333333333343E-2</v>
      </c>
      <c r="H21" s="13">
        <v>3.3333333333333335E-3</v>
      </c>
      <c r="U21">
        <v>319</v>
      </c>
      <c r="V21">
        <v>2</v>
      </c>
      <c r="W21">
        <f t="shared" si="3"/>
        <v>42.5</v>
      </c>
    </row>
    <row r="22" spans="2:23">
      <c r="B22">
        <v>396</v>
      </c>
      <c r="C22">
        <v>424</v>
      </c>
      <c r="E22" s="14">
        <f t="shared" si="2"/>
        <v>2.4287500000000004</v>
      </c>
      <c r="F22">
        <f t="shared" si="0"/>
        <v>14</v>
      </c>
      <c r="G22" s="14">
        <f t="shared" si="1"/>
        <v>4.6666666666666669E-2</v>
      </c>
      <c r="H22" s="13">
        <v>3.3333333333333335E-3</v>
      </c>
      <c r="U22">
        <v>364.8</v>
      </c>
      <c r="V22">
        <v>1</v>
      </c>
      <c r="W22">
        <f t="shared" si="3"/>
        <v>45.800000000000011</v>
      </c>
    </row>
    <row r="23" spans="2:23">
      <c r="B23">
        <v>424</v>
      </c>
      <c r="C23">
        <v>449</v>
      </c>
      <c r="E23" s="14">
        <f t="shared" si="2"/>
        <v>2.4854166666666671</v>
      </c>
      <c r="F23">
        <f t="shared" si="0"/>
        <v>17</v>
      </c>
      <c r="G23" s="14">
        <f t="shared" si="1"/>
        <v>5.6666666666666671E-2</v>
      </c>
      <c r="H23" s="13">
        <v>3.3333333333333335E-3</v>
      </c>
      <c r="I23" s="14">
        <f>SUM(H10*104)</f>
        <v>0.34666666666666668</v>
      </c>
      <c r="U23">
        <v>415</v>
      </c>
      <c r="V23">
        <v>2</v>
      </c>
      <c r="W23">
        <f t="shared" si="3"/>
        <v>50.199999999999989</v>
      </c>
    </row>
    <row r="24" spans="2:23">
      <c r="B24">
        <v>449</v>
      </c>
      <c r="C24">
        <v>463</v>
      </c>
      <c r="E24" s="14">
        <f t="shared" si="2"/>
        <v>2.5487500000000005</v>
      </c>
      <c r="F24">
        <f t="shared" si="0"/>
        <v>19</v>
      </c>
      <c r="G24" s="14">
        <f t="shared" si="1"/>
        <v>6.3333333333333339E-2</v>
      </c>
      <c r="H24" s="13">
        <v>3.3333333333333335E-3</v>
      </c>
      <c r="T24" s="14">
        <f>SUM(T27+T33)</f>
        <v>1.7659722222222221</v>
      </c>
      <c r="U24">
        <v>456.8</v>
      </c>
      <c r="V24">
        <v>1</v>
      </c>
      <c r="W24">
        <f t="shared" si="3"/>
        <v>41.800000000000011</v>
      </c>
    </row>
    <row r="25" spans="2:23">
      <c r="B25">
        <v>463</v>
      </c>
      <c r="C25">
        <v>480</v>
      </c>
      <c r="E25" s="14">
        <f t="shared" si="2"/>
        <v>2.6220833333333338</v>
      </c>
      <c r="F25">
        <f t="shared" si="0"/>
        <v>22</v>
      </c>
      <c r="G25" s="14">
        <f t="shared" si="1"/>
        <v>7.3333333333333334E-2</v>
      </c>
      <c r="H25" s="13">
        <v>3.3333333333333335E-3</v>
      </c>
      <c r="U25">
        <v>499.8</v>
      </c>
      <c r="V25">
        <v>2</v>
      </c>
      <c r="W25">
        <f t="shared" si="3"/>
        <v>43</v>
      </c>
    </row>
    <row r="26" spans="2:23">
      <c r="B26">
        <v>480</v>
      </c>
      <c r="C26">
        <v>499</v>
      </c>
      <c r="L26">
        <v>3600</v>
      </c>
      <c r="M26" s="13">
        <f>SUM(K34/L26)</f>
        <v>9.2592592592592594E-7</v>
      </c>
      <c r="U26">
        <v>524.79999999999995</v>
      </c>
      <c r="V26">
        <v>1</v>
      </c>
      <c r="W26">
        <f t="shared" si="3"/>
        <v>24.999999999999943</v>
      </c>
    </row>
    <row r="27" spans="2:23">
      <c r="B27">
        <v>499</v>
      </c>
      <c r="C27">
        <v>521</v>
      </c>
      <c r="T27" s="14">
        <v>0.80763888888888891</v>
      </c>
      <c r="U27">
        <v>546</v>
      </c>
      <c r="V27">
        <v>2</v>
      </c>
      <c r="W27">
        <f t="shared" si="3"/>
        <v>21.200000000000045</v>
      </c>
    </row>
    <row r="28" spans="2:23">
      <c r="P28" s="9">
        <v>4.1666666666666664E-2</v>
      </c>
      <c r="R28" s="14"/>
      <c r="U28">
        <v>564</v>
      </c>
      <c r="W28">
        <f>SUM(U28-U27)</f>
        <v>18</v>
      </c>
    </row>
    <row r="29" spans="2:23">
      <c r="P29">
        <v>12</v>
      </c>
    </row>
    <row r="30" spans="2:23">
      <c r="P30" s="9">
        <f>SUM(P28/P29)</f>
        <v>3.472222222222222E-3</v>
      </c>
      <c r="Q30">
        <v>1</v>
      </c>
      <c r="R30" s="14">
        <f>SUM(Q30*P30)</f>
        <v>3.472222222222222E-3</v>
      </c>
      <c r="S30">
        <v>564</v>
      </c>
      <c r="T30" s="13">
        <f>SUM(R30*S30)</f>
        <v>1.9583333333333333</v>
      </c>
    </row>
    <row r="31" spans="2:23">
      <c r="G31" s="14">
        <v>2.2281944444444446</v>
      </c>
      <c r="K31">
        <v>396</v>
      </c>
      <c r="N31" s="15"/>
      <c r="Q31">
        <v>2</v>
      </c>
      <c r="R31" s="14">
        <f>SUM(R30*Q31)</f>
        <v>6.9444444444444441E-3</v>
      </c>
      <c r="T31" s="14">
        <v>1</v>
      </c>
    </row>
    <row r="32" spans="2:23">
      <c r="D32" s="14">
        <f>SUM(D37*2)</f>
        <v>6.5359477124183E-3</v>
      </c>
      <c r="G32" s="14">
        <v>0.10333333333333333</v>
      </c>
      <c r="K32">
        <v>427</v>
      </c>
      <c r="N32" s="15">
        <v>0.88541666666666663</v>
      </c>
      <c r="Q32">
        <v>1.5</v>
      </c>
      <c r="R32" s="14">
        <f>SUM(R30*Q32)</f>
        <v>5.208333333333333E-3</v>
      </c>
    </row>
    <row r="33" spans="2:21">
      <c r="G33" s="14">
        <f>SUM(G31+G32)</f>
        <v>2.3315277777777781</v>
      </c>
      <c r="K33">
        <f>SUM(K32-K31)</f>
        <v>31</v>
      </c>
      <c r="M33" s="15"/>
      <c r="N33" s="15">
        <v>0.60034722222222225</v>
      </c>
      <c r="Q33">
        <v>0.5</v>
      </c>
      <c r="R33" s="14">
        <f>SUM(R30*Q33)</f>
        <v>1.736111111111111E-3</v>
      </c>
      <c r="T33" s="14">
        <f>SUM(T30-T31)</f>
        <v>0.95833333333333326</v>
      </c>
    </row>
    <row r="34" spans="2:21">
      <c r="K34" s="13">
        <v>3.3333333333333335E-3</v>
      </c>
      <c r="M34" s="15">
        <v>24</v>
      </c>
      <c r="N34" s="15">
        <f>SUM(N32-N33)</f>
        <v>0.28506944444444438</v>
      </c>
    </row>
    <row r="35" spans="2:21">
      <c r="B35">
        <v>2</v>
      </c>
      <c r="C35" s="9">
        <f>SUM(D37*2)</f>
        <v>6.5359477124183E-3</v>
      </c>
      <c r="D35" s="9">
        <v>4.1666666666666664E-2</v>
      </c>
      <c r="E35" s="9">
        <v>4.1666666666666664E-2</v>
      </c>
      <c r="I35">
        <v>2</v>
      </c>
      <c r="K35" s="14">
        <f>SUM(K34*K33)</f>
        <v>0.10333333333333335</v>
      </c>
      <c r="M35" s="15">
        <v>0.28506944444444443</v>
      </c>
      <c r="N35" s="15"/>
    </row>
    <row r="36" spans="2:21">
      <c r="B36">
        <v>1.5</v>
      </c>
      <c r="C36" s="16">
        <f>SUM(C37:C38)</f>
        <v>4.6992481203007516E-3</v>
      </c>
      <c r="D36">
        <v>12.75</v>
      </c>
      <c r="E36">
        <v>13.8</v>
      </c>
      <c r="M36" s="15">
        <v>48</v>
      </c>
      <c r="N36" s="15"/>
    </row>
    <row r="37" spans="2:21">
      <c r="B37">
        <v>1</v>
      </c>
      <c r="C37" s="9">
        <v>3.1328320802005011E-3</v>
      </c>
      <c r="D37" s="14">
        <f>SUM(D35/D36)</f>
        <v>3.26797385620915E-3</v>
      </c>
      <c r="E37" s="9">
        <f>SUM(E35/E36)</f>
        <v>3.0193236714975841E-3</v>
      </c>
      <c r="F37">
        <v>514</v>
      </c>
      <c r="G37">
        <v>514</v>
      </c>
      <c r="I37" s="9">
        <v>4.1666666666666664E-2</v>
      </c>
      <c r="M37" s="15">
        <v>54</v>
      </c>
    </row>
    <row r="38" spans="2:21">
      <c r="B38">
        <v>0.5</v>
      </c>
      <c r="C38" s="14">
        <v>1.5664160401002505E-3</v>
      </c>
      <c r="D38" s="9">
        <f>SUM(D37/2)</f>
        <v>1.633986928104575E-3</v>
      </c>
      <c r="F38" s="9">
        <v>3.0193236714975841E-3</v>
      </c>
      <c r="G38" s="9">
        <v>3.1328320802005011E-3</v>
      </c>
      <c r="I38">
        <v>13</v>
      </c>
    </row>
    <row r="39" spans="2:21">
      <c r="F39" s="9">
        <f>SUM(F37*F38)</f>
        <v>1.5519323671497582</v>
      </c>
      <c r="G39" s="9">
        <f>SUM(G37*G38)</f>
        <v>1.6102756892230576</v>
      </c>
      <c r="I39" s="9">
        <f>SUM(I37/I38)</f>
        <v>3.205128205128205E-3</v>
      </c>
    </row>
    <row r="40" spans="2:21">
      <c r="D40" s="14">
        <f>SUM(D37:D38)</f>
        <v>4.9019607843137254E-3</v>
      </c>
      <c r="M40" s="15">
        <v>24</v>
      </c>
    </row>
    <row r="42" spans="2:21">
      <c r="D42" s="14">
        <f>SUM(D37*2)</f>
        <v>6.5359477124183E-3</v>
      </c>
      <c r="F42">
        <v>12.5</v>
      </c>
      <c r="T42" s="14">
        <v>0.87569444444444444</v>
      </c>
      <c r="U42" s="14">
        <v>3.3875338753387532E-3</v>
      </c>
    </row>
    <row r="43" spans="2:21">
      <c r="F43" s="9">
        <f>SUM(D35/F42)</f>
        <v>3.3333333333333331E-3</v>
      </c>
      <c r="G43">
        <v>1</v>
      </c>
      <c r="L43" s="18">
        <v>0.88541666666666663</v>
      </c>
      <c r="T43" s="14">
        <f>T42+U44</f>
        <v>2.6439871273712736</v>
      </c>
      <c r="U43">
        <v>522</v>
      </c>
    </row>
    <row r="44" spans="2:21">
      <c r="B44" t="s">
        <v>19</v>
      </c>
      <c r="C44">
        <v>12.5</v>
      </c>
      <c r="F44" s="9">
        <f>SUM(F43*2)</f>
        <v>6.6666666666666662E-3</v>
      </c>
      <c r="G44">
        <v>2</v>
      </c>
      <c r="I44" s="9">
        <f>SUM(E35/F42)</f>
        <v>3.3333333333333331E-3</v>
      </c>
      <c r="J44" t="s">
        <v>23</v>
      </c>
      <c r="K44">
        <v>1</v>
      </c>
      <c r="L44">
        <v>32</v>
      </c>
      <c r="N44">
        <v>40</v>
      </c>
      <c r="O44" s="14">
        <v>8.3333333333333332E-3</v>
      </c>
      <c r="P44" s="14">
        <f>SUM(N44*O44/2)</f>
        <v>0.16666666666666666</v>
      </c>
      <c r="Q44" s="14">
        <v>0.8125</v>
      </c>
      <c r="U44" s="13">
        <f>U42*U43</f>
        <v>1.7682926829268291</v>
      </c>
    </row>
    <row r="45" spans="2:21">
      <c r="B45" t="s">
        <v>20</v>
      </c>
      <c r="C45">
        <v>13</v>
      </c>
      <c r="F45" s="9">
        <f>SUM(F43*1.5)</f>
        <v>4.9999999999999992E-3</v>
      </c>
      <c r="G45">
        <v>3</v>
      </c>
      <c r="K45">
        <f>SUM(K44+1)</f>
        <v>2</v>
      </c>
      <c r="L45">
        <v>64</v>
      </c>
      <c r="M45">
        <f>SUM(L45-L44)</f>
        <v>32</v>
      </c>
      <c r="N45">
        <v>40</v>
      </c>
      <c r="O45" s="14">
        <v>8.3333333333333332E-3</v>
      </c>
      <c r="P45" s="14">
        <f t="shared" ref="P45:P58" si="4">SUM(N45*O45/2)</f>
        <v>0.16666666666666666</v>
      </c>
      <c r="Q45" s="14">
        <f>SUM(Q44+P45)</f>
        <v>0.97916666666666663</v>
      </c>
    </row>
    <row r="46" spans="2:21">
      <c r="B46" t="s">
        <v>21</v>
      </c>
      <c r="C46">
        <v>13</v>
      </c>
      <c r="F46" s="9">
        <f>SUM(F43/2)</f>
        <v>1.6666666666666666E-3</v>
      </c>
      <c r="K46">
        <f t="shared" ref="K46:K57" si="5">SUM(K45+1)</f>
        <v>3</v>
      </c>
      <c r="L46">
        <v>104</v>
      </c>
      <c r="M46">
        <f t="shared" ref="M46:M57" si="6">SUM(L46-L45)</f>
        <v>40</v>
      </c>
      <c r="N46">
        <v>40</v>
      </c>
      <c r="O46" s="14">
        <v>8.3333333333333332E-3</v>
      </c>
      <c r="P46" s="14">
        <f t="shared" si="4"/>
        <v>0.16666666666666666</v>
      </c>
      <c r="Q46" s="14">
        <f t="shared" ref="Q46:Q58" si="7">SUM(Q45+P46)</f>
        <v>1.1458333333333333</v>
      </c>
    </row>
    <row r="47" spans="2:21">
      <c r="B47" t="s">
        <v>20</v>
      </c>
      <c r="C47">
        <v>14</v>
      </c>
      <c r="K47">
        <f t="shared" si="5"/>
        <v>4</v>
      </c>
      <c r="L47">
        <v>142</v>
      </c>
      <c r="M47">
        <f t="shared" si="6"/>
        <v>38</v>
      </c>
      <c r="N47">
        <v>40</v>
      </c>
      <c r="O47" s="14">
        <v>8.3333333333333332E-3</v>
      </c>
      <c r="P47" s="14">
        <f t="shared" si="4"/>
        <v>0.16666666666666666</v>
      </c>
      <c r="Q47" s="14">
        <f t="shared" si="7"/>
        <v>1.3125</v>
      </c>
    </row>
    <row r="48" spans="2:21">
      <c r="C48" s="17">
        <f>SUM(C44:C47)</f>
        <v>52.5</v>
      </c>
      <c r="K48">
        <f t="shared" si="5"/>
        <v>5</v>
      </c>
      <c r="L48">
        <v>188</v>
      </c>
      <c r="M48">
        <f t="shared" si="6"/>
        <v>46</v>
      </c>
      <c r="N48">
        <v>40</v>
      </c>
      <c r="O48" s="14">
        <v>8.3333333333333332E-3</v>
      </c>
      <c r="P48" s="14">
        <f t="shared" si="4"/>
        <v>0.16666666666666666</v>
      </c>
      <c r="Q48" s="14">
        <f t="shared" si="7"/>
        <v>1.4791666666666667</v>
      </c>
    </row>
    <row r="49" spans="2:17">
      <c r="C49">
        <f>SUM(C48/4)</f>
        <v>13.125</v>
      </c>
      <c r="F49" s="9">
        <f>SUM(D35/C57)</f>
        <v>3.1746031746031746E-3</v>
      </c>
      <c r="I49">
        <v>427</v>
      </c>
      <c r="K49">
        <f t="shared" si="5"/>
        <v>6</v>
      </c>
      <c r="L49">
        <v>235</v>
      </c>
      <c r="M49">
        <f t="shared" si="6"/>
        <v>47</v>
      </c>
      <c r="N49">
        <v>40</v>
      </c>
      <c r="O49" s="14">
        <v>8.3333333333333332E-3</v>
      </c>
      <c r="P49" s="14">
        <f t="shared" si="4"/>
        <v>0.16666666666666666</v>
      </c>
      <c r="Q49" s="14">
        <f t="shared" si="7"/>
        <v>1.6458333333333335</v>
      </c>
    </row>
    <row r="50" spans="2:17">
      <c r="B50" t="s">
        <v>27</v>
      </c>
      <c r="C50">
        <v>16</v>
      </c>
      <c r="F50" s="9">
        <v>3.1152647975077881E-3</v>
      </c>
      <c r="G50" s="9">
        <f>SUM(F50/2)</f>
        <v>1.557632398753894E-3</v>
      </c>
      <c r="I50">
        <f>SUM(I49/2+427)</f>
        <v>640.5</v>
      </c>
      <c r="K50">
        <f t="shared" si="5"/>
        <v>7</v>
      </c>
      <c r="L50">
        <v>276</v>
      </c>
      <c r="M50">
        <f t="shared" si="6"/>
        <v>41</v>
      </c>
      <c r="N50">
        <v>50</v>
      </c>
      <c r="O50" s="14">
        <v>8.3333333333333332E-3</v>
      </c>
      <c r="P50" s="14">
        <f t="shared" si="4"/>
        <v>0.20833333333333334</v>
      </c>
      <c r="Q50" s="14">
        <f t="shared" si="7"/>
        <v>1.8541666666666667</v>
      </c>
    </row>
    <row r="51" spans="2:17">
      <c r="B51" t="s">
        <v>22</v>
      </c>
      <c r="C51">
        <v>12.5</v>
      </c>
      <c r="F51" s="16">
        <f>SUM(F49:F50)</f>
        <v>6.2898679721109622E-3</v>
      </c>
      <c r="K51">
        <f t="shared" si="5"/>
        <v>8</v>
      </c>
      <c r="L51">
        <v>317</v>
      </c>
      <c r="M51">
        <f t="shared" si="6"/>
        <v>41</v>
      </c>
      <c r="N51">
        <v>50</v>
      </c>
      <c r="O51" s="14">
        <v>8.3333333333333332E-3</v>
      </c>
      <c r="P51" s="14">
        <f t="shared" si="4"/>
        <v>0.20833333333333334</v>
      </c>
      <c r="Q51" s="14">
        <f t="shared" si="7"/>
        <v>2.0625</v>
      </c>
    </row>
    <row r="52" spans="2:17">
      <c r="B52" t="s">
        <v>28</v>
      </c>
      <c r="C52">
        <v>12</v>
      </c>
      <c r="G52" s="9">
        <f>SUM(F49+G50)</f>
        <v>4.7322355733570689E-3</v>
      </c>
      <c r="K52">
        <f t="shared" si="5"/>
        <v>9</v>
      </c>
      <c r="L52">
        <v>357</v>
      </c>
      <c r="M52">
        <f t="shared" si="6"/>
        <v>40</v>
      </c>
      <c r="N52">
        <v>40</v>
      </c>
      <c r="O52" s="14">
        <v>8.3333333333333332E-3</v>
      </c>
      <c r="P52" s="14">
        <f t="shared" si="4"/>
        <v>0.16666666666666666</v>
      </c>
      <c r="Q52" s="14">
        <f t="shared" si="7"/>
        <v>2.2291666666666665</v>
      </c>
    </row>
    <row r="53" spans="2:17">
      <c r="C53">
        <v>12</v>
      </c>
      <c r="K53">
        <f t="shared" si="5"/>
        <v>10</v>
      </c>
      <c r="L53">
        <v>394</v>
      </c>
      <c r="M53">
        <f t="shared" si="6"/>
        <v>37</v>
      </c>
      <c r="N53">
        <v>40</v>
      </c>
      <c r="O53" s="14">
        <v>8.3333333333333332E-3</v>
      </c>
      <c r="P53" s="14">
        <f t="shared" si="4"/>
        <v>0.16666666666666666</v>
      </c>
      <c r="Q53" s="14">
        <f t="shared" si="7"/>
        <v>2.395833333333333</v>
      </c>
    </row>
    <row r="54" spans="2:17">
      <c r="C54">
        <f>SUM(C50:C53)</f>
        <v>52.5</v>
      </c>
      <c r="J54">
        <v>482</v>
      </c>
      <c r="K54">
        <f t="shared" si="5"/>
        <v>11</v>
      </c>
      <c r="L54">
        <v>421</v>
      </c>
      <c r="M54">
        <f t="shared" si="6"/>
        <v>27</v>
      </c>
      <c r="N54">
        <v>40</v>
      </c>
      <c r="O54" s="14">
        <v>8.3333333333333332E-3</v>
      </c>
      <c r="P54" s="14">
        <f t="shared" si="4"/>
        <v>0.16666666666666666</v>
      </c>
      <c r="Q54" s="14">
        <f t="shared" si="7"/>
        <v>2.5624999999999996</v>
      </c>
    </row>
    <row r="55" spans="2:17">
      <c r="C55">
        <f>SUM(C54/4)</f>
        <v>13.125</v>
      </c>
      <c r="H55">
        <v>27</v>
      </c>
      <c r="J55">
        <v>469</v>
      </c>
      <c r="K55">
        <f t="shared" si="5"/>
        <v>12</v>
      </c>
      <c r="L55">
        <v>447</v>
      </c>
      <c r="M55">
        <f t="shared" si="6"/>
        <v>26</v>
      </c>
      <c r="N55">
        <v>40</v>
      </c>
      <c r="O55" s="14">
        <v>8.3333333333333332E-3</v>
      </c>
      <c r="P55" s="14">
        <f t="shared" si="4"/>
        <v>0.16666666666666666</v>
      </c>
      <c r="Q55" s="14">
        <f t="shared" si="7"/>
        <v>2.7291666666666661</v>
      </c>
    </row>
    <row r="56" spans="2:17">
      <c r="C56">
        <f>SUM(C49+C55)</f>
        <v>26.25</v>
      </c>
      <c r="H56">
        <f>SUM(H55*2)</f>
        <v>54</v>
      </c>
      <c r="J56">
        <f>SUM(J54-J55)</f>
        <v>13</v>
      </c>
      <c r="K56">
        <f t="shared" si="5"/>
        <v>13</v>
      </c>
      <c r="L56">
        <v>472</v>
      </c>
      <c r="M56">
        <f t="shared" si="6"/>
        <v>25</v>
      </c>
      <c r="N56">
        <v>25</v>
      </c>
      <c r="O56" s="14">
        <v>8.3333333333333332E-3</v>
      </c>
      <c r="P56" s="14">
        <f t="shared" si="4"/>
        <v>0.10416666666666667</v>
      </c>
      <c r="Q56" s="14">
        <f t="shared" si="7"/>
        <v>2.8333333333333326</v>
      </c>
    </row>
    <row r="57" spans="2:17">
      <c r="C57">
        <f>SUM(C56/2)</f>
        <v>13.125</v>
      </c>
      <c r="K57">
        <f t="shared" si="5"/>
        <v>14</v>
      </c>
      <c r="L57">
        <v>500</v>
      </c>
      <c r="M57">
        <f t="shared" si="6"/>
        <v>28</v>
      </c>
      <c r="N57">
        <v>25</v>
      </c>
      <c r="O57" s="14">
        <v>8.3333333333333332E-3</v>
      </c>
      <c r="P57" s="14">
        <f t="shared" si="4"/>
        <v>0.10416666666666667</v>
      </c>
      <c r="Q57" s="14">
        <f t="shared" si="7"/>
        <v>2.9374999999999991</v>
      </c>
    </row>
    <row r="58" spans="2:17">
      <c r="N58">
        <v>20</v>
      </c>
      <c r="O58" s="14">
        <v>8.3333333333333332E-3</v>
      </c>
      <c r="P58" s="14">
        <f t="shared" si="4"/>
        <v>8.3333333333333329E-2</v>
      </c>
      <c r="Q58" s="14">
        <f t="shared" si="7"/>
        <v>3.0208333333333326</v>
      </c>
    </row>
    <row r="63" spans="2:17">
      <c r="N63">
        <v>565</v>
      </c>
    </row>
    <row r="64" spans="2:17">
      <c r="E64">
        <v>13</v>
      </c>
      <c r="H64">
        <v>13</v>
      </c>
      <c r="N64" s="14">
        <v>3.205128205128205E-3</v>
      </c>
    </row>
    <row r="65" spans="5:14">
      <c r="E65" s="9">
        <v>4.1666666666666664E-2</v>
      </c>
      <c r="H65" s="14">
        <v>4.1666666666666664E-2</v>
      </c>
    </row>
    <row r="66" spans="5:14">
      <c r="E66" s="9">
        <f>SUM(E65/E64)</f>
        <v>3.205128205128205E-3</v>
      </c>
      <c r="H66" s="14">
        <f>SUM(H65/H64)</f>
        <v>3.205128205128205E-3</v>
      </c>
      <c r="I66">
        <v>1</v>
      </c>
      <c r="N66" s="13">
        <f>SUM(N63*N64)</f>
        <v>1.8108974358974359</v>
      </c>
    </row>
    <row r="67" spans="5:14">
      <c r="H67" s="14">
        <f>SUM(H66*2)</f>
        <v>6.41025641025641E-3</v>
      </c>
      <c r="I67">
        <v>2</v>
      </c>
      <c r="L67">
        <v>187</v>
      </c>
    </row>
    <row r="68" spans="5:14">
      <c r="E68" s="9">
        <f>SUM(E66*2)</f>
        <v>6.41025641025641E-3</v>
      </c>
      <c r="H68" s="14">
        <f>SUM(H66*1.5)</f>
        <v>4.807692307692308E-3</v>
      </c>
      <c r="I68">
        <v>1.5</v>
      </c>
      <c r="L68">
        <v>142</v>
      </c>
    </row>
    <row r="69" spans="5:14">
      <c r="L69">
        <f>SUM(L67-L68)</f>
        <v>45</v>
      </c>
    </row>
    <row r="71" spans="5:14">
      <c r="H71" s="14">
        <f>SUM(H68-H66)</f>
        <v>1.6025641025641029E-3</v>
      </c>
    </row>
  </sheetData>
  <phoneticPr fontId="15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DCBFA-1DD9-4AC7-979B-7BB2FAA2783B}">
  <dimension ref="C5:X45"/>
  <sheetViews>
    <sheetView workbookViewId="0">
      <selection activeCell="I30" sqref="I30"/>
    </sheetView>
  </sheetViews>
  <sheetFormatPr defaultRowHeight="12"/>
  <cols>
    <col min="3" max="3" width="9.140625" style="81"/>
    <col min="6" max="6" width="9.7109375" bestFit="1" customWidth="1"/>
    <col min="12" max="12" width="9.140625" style="81"/>
    <col min="18" max="18" width="9.7109375" bestFit="1" customWidth="1"/>
    <col min="24" max="24" width="10.85546875" bestFit="1" customWidth="1"/>
  </cols>
  <sheetData>
    <row r="5" spans="3:24">
      <c r="F5" s="9">
        <v>0.8125</v>
      </c>
      <c r="H5" s="80"/>
      <c r="L5" s="81" t="s">
        <v>39</v>
      </c>
      <c r="M5">
        <v>1</v>
      </c>
      <c r="N5">
        <v>0</v>
      </c>
      <c r="O5">
        <v>40</v>
      </c>
    </row>
    <row r="6" spans="3:24">
      <c r="C6" s="81" t="s">
        <v>39</v>
      </c>
      <c r="D6" s="14">
        <v>3.472222222222222E-3</v>
      </c>
      <c r="E6" s="14">
        <f>G7*D6</f>
        <v>0.1388888888888889</v>
      </c>
      <c r="F6" s="14">
        <v>0.8125</v>
      </c>
      <c r="G6">
        <v>0</v>
      </c>
      <c r="H6" s="80">
        <v>40</v>
      </c>
      <c r="I6">
        <v>1</v>
      </c>
      <c r="L6" s="81" t="s">
        <v>40</v>
      </c>
      <c r="M6">
        <v>2</v>
      </c>
      <c r="N6" s="80">
        <v>40</v>
      </c>
      <c r="O6" s="80">
        <f t="shared" ref="O6:O18" si="0">N7-N6</f>
        <v>42.5</v>
      </c>
      <c r="P6" s="80"/>
    </row>
    <row r="7" spans="3:24">
      <c r="C7" s="81" t="s">
        <v>40</v>
      </c>
      <c r="D7" s="14">
        <v>3.472222222222222E-3</v>
      </c>
      <c r="E7" s="14">
        <v>0.1388888888888889</v>
      </c>
      <c r="F7" s="14">
        <f t="shared" ref="F7:F19" si="1">F6+E6</f>
        <v>0.95138888888888884</v>
      </c>
      <c r="G7">
        <v>40</v>
      </c>
      <c r="H7" s="80">
        <f t="shared" ref="H7:H18" si="2">G8-G7</f>
        <v>42.5</v>
      </c>
      <c r="I7">
        <v>2</v>
      </c>
      <c r="L7" s="81" t="s">
        <v>41</v>
      </c>
      <c r="M7">
        <v>1</v>
      </c>
      <c r="N7" s="80">
        <v>82.5</v>
      </c>
      <c r="O7" s="80">
        <f t="shared" si="0"/>
        <v>40.700000000000003</v>
      </c>
      <c r="P7" s="80">
        <f t="shared" ref="P7:P19" si="3">N7-O6</f>
        <v>40</v>
      </c>
      <c r="R7">
        <v>1</v>
      </c>
      <c r="S7">
        <v>2</v>
      </c>
    </row>
    <row r="8" spans="3:24">
      <c r="C8" s="81" t="s">
        <v>41</v>
      </c>
      <c r="D8" s="14">
        <v>3.472222222222222E-3</v>
      </c>
      <c r="E8" s="14">
        <v>0.1388888888888889</v>
      </c>
      <c r="F8" s="14">
        <f t="shared" si="1"/>
        <v>1.0902777777777777</v>
      </c>
      <c r="G8">
        <v>82.5</v>
      </c>
      <c r="H8" s="80">
        <f t="shared" si="2"/>
        <v>39.299999999999997</v>
      </c>
      <c r="I8">
        <v>1</v>
      </c>
      <c r="L8" s="81" t="s">
        <v>42</v>
      </c>
      <c r="M8">
        <v>2</v>
      </c>
      <c r="N8" s="80">
        <v>123.2</v>
      </c>
      <c r="O8" s="80">
        <f t="shared" si="0"/>
        <v>41.100000000000009</v>
      </c>
      <c r="P8" s="80">
        <f t="shared" si="3"/>
        <v>82.5</v>
      </c>
      <c r="R8" s="80">
        <f>O5+O7+O9+O11+O13+O15+O17</f>
        <v>257.59999999999997</v>
      </c>
      <c r="S8" s="80">
        <f>O6+O8+O10+O12+O14+O16+18</f>
        <v>252.8</v>
      </c>
    </row>
    <row r="9" spans="3:24">
      <c r="C9" s="81" t="s">
        <v>42</v>
      </c>
      <c r="D9" s="14">
        <v>3.472222222222222E-3</v>
      </c>
      <c r="E9" s="14">
        <v>0.1388888888888889</v>
      </c>
      <c r="F9" s="14">
        <f t="shared" si="1"/>
        <v>1.2291666666666665</v>
      </c>
      <c r="G9">
        <v>121.8</v>
      </c>
      <c r="H9" s="80">
        <f t="shared" si="2"/>
        <v>41.000000000000014</v>
      </c>
      <c r="I9">
        <v>2</v>
      </c>
      <c r="L9" s="81" t="s">
        <v>43</v>
      </c>
      <c r="M9">
        <v>1</v>
      </c>
      <c r="N9" s="80">
        <v>164.3</v>
      </c>
      <c r="O9" s="80">
        <f t="shared" si="0"/>
        <v>50.5</v>
      </c>
      <c r="P9" s="80">
        <f t="shared" si="3"/>
        <v>123.2</v>
      </c>
      <c r="T9">
        <v>534.1</v>
      </c>
    </row>
    <row r="10" spans="3:24">
      <c r="C10" s="81" t="s">
        <v>43</v>
      </c>
      <c r="D10" s="14">
        <v>3.472222222222222E-3</v>
      </c>
      <c r="E10" s="14">
        <v>0.1388888888888889</v>
      </c>
      <c r="F10" s="14">
        <f t="shared" si="1"/>
        <v>1.3680555555555554</v>
      </c>
      <c r="G10">
        <v>162.80000000000001</v>
      </c>
      <c r="H10" s="80">
        <f t="shared" si="2"/>
        <v>49.199999999999989</v>
      </c>
      <c r="I10">
        <v>1</v>
      </c>
      <c r="L10" s="81" t="s">
        <v>44</v>
      </c>
      <c r="M10">
        <v>2</v>
      </c>
      <c r="N10" s="80">
        <v>214.8</v>
      </c>
      <c r="O10" s="80">
        <f t="shared" si="0"/>
        <v>47.399999999999977</v>
      </c>
      <c r="P10" s="80">
        <f t="shared" si="3"/>
        <v>164.3</v>
      </c>
      <c r="T10">
        <f>T9/2</f>
        <v>267.05</v>
      </c>
      <c r="W10">
        <v>40</v>
      </c>
      <c r="X10">
        <v>42.5</v>
      </c>
    </row>
    <row r="11" spans="3:24">
      <c r="C11" s="81" t="s">
        <v>44</v>
      </c>
      <c r="D11" s="14">
        <v>3.472222222222222E-3</v>
      </c>
      <c r="E11" s="14">
        <v>0.1388888888888889</v>
      </c>
      <c r="F11" s="14">
        <f t="shared" si="1"/>
        <v>1.5069444444444442</v>
      </c>
      <c r="G11">
        <v>212</v>
      </c>
      <c r="H11" s="80">
        <f t="shared" si="2"/>
        <v>48.899999999999977</v>
      </c>
      <c r="I11">
        <v>2</v>
      </c>
      <c r="L11" s="81" t="s">
        <v>45</v>
      </c>
      <c r="M11">
        <v>1</v>
      </c>
      <c r="N11" s="80">
        <v>262.2</v>
      </c>
      <c r="O11" s="80">
        <f t="shared" si="0"/>
        <v>41.900000000000034</v>
      </c>
      <c r="P11" s="80">
        <f t="shared" si="3"/>
        <v>214.8</v>
      </c>
      <c r="W11">
        <v>40.700000000000003</v>
      </c>
      <c r="X11">
        <v>41.1</v>
      </c>
    </row>
    <row r="12" spans="3:24">
      <c r="C12" s="81" t="s">
        <v>45</v>
      </c>
      <c r="D12" s="14">
        <v>3.472222222222222E-3</v>
      </c>
      <c r="E12" s="14">
        <v>0.1388888888888889</v>
      </c>
      <c r="F12" s="14">
        <f t="shared" si="1"/>
        <v>1.645833333333333</v>
      </c>
      <c r="G12">
        <v>260.89999999999998</v>
      </c>
      <c r="H12" s="80">
        <f t="shared" si="2"/>
        <v>40.100000000000023</v>
      </c>
      <c r="I12">
        <v>1</v>
      </c>
      <c r="L12" s="81" t="s">
        <v>46</v>
      </c>
      <c r="M12">
        <v>2</v>
      </c>
      <c r="N12" s="80">
        <v>304.10000000000002</v>
      </c>
      <c r="O12" s="80">
        <f t="shared" si="0"/>
        <v>41.399999999999977</v>
      </c>
      <c r="P12" s="80">
        <f t="shared" si="3"/>
        <v>262.2</v>
      </c>
      <c r="W12">
        <v>50.5</v>
      </c>
      <c r="X12">
        <v>47.4</v>
      </c>
    </row>
    <row r="13" spans="3:24">
      <c r="C13" s="81" t="s">
        <v>46</v>
      </c>
      <c r="D13" s="14">
        <v>3.472222222222222E-3</v>
      </c>
      <c r="E13" s="14">
        <v>0.1388888888888889</v>
      </c>
      <c r="F13" s="14">
        <f t="shared" si="1"/>
        <v>1.7847222222222219</v>
      </c>
      <c r="G13">
        <v>301</v>
      </c>
      <c r="H13" s="80">
        <f t="shared" si="2"/>
        <v>40.600000000000023</v>
      </c>
      <c r="I13">
        <v>2</v>
      </c>
      <c r="L13" s="81" t="s">
        <v>47</v>
      </c>
      <c r="M13">
        <v>1</v>
      </c>
      <c r="N13" s="80">
        <v>345.5</v>
      </c>
      <c r="O13" s="80">
        <f t="shared" si="0"/>
        <v>35.899999999999977</v>
      </c>
      <c r="P13" s="80">
        <f t="shared" si="3"/>
        <v>304.10000000000002</v>
      </c>
      <c r="W13">
        <v>41.9</v>
      </c>
      <c r="X13">
        <v>41.4</v>
      </c>
    </row>
    <row r="14" spans="3:24">
      <c r="C14" s="81" t="s">
        <v>47</v>
      </c>
      <c r="D14" s="14">
        <v>3.472222222222222E-3</v>
      </c>
      <c r="E14" s="14">
        <v>0.1388888888888889</v>
      </c>
      <c r="F14" s="14">
        <f t="shared" si="1"/>
        <v>1.9236111111111107</v>
      </c>
      <c r="G14">
        <v>341.6</v>
      </c>
      <c r="H14" s="80">
        <f t="shared" si="2"/>
        <v>36.799999999999955</v>
      </c>
      <c r="I14">
        <v>1</v>
      </c>
      <c r="L14" s="81" t="s">
        <v>48</v>
      </c>
      <c r="M14">
        <v>2</v>
      </c>
      <c r="N14" s="80">
        <v>381.4</v>
      </c>
      <c r="O14" s="80">
        <f t="shared" si="0"/>
        <v>43.300000000000011</v>
      </c>
      <c r="P14" s="80">
        <f t="shared" si="3"/>
        <v>345.5</v>
      </c>
      <c r="W14">
        <v>35.9</v>
      </c>
      <c r="X14">
        <v>43.3</v>
      </c>
    </row>
    <row r="15" spans="3:24">
      <c r="C15" s="81" t="s">
        <v>48</v>
      </c>
      <c r="D15" s="14">
        <v>3.472222222222222E-3</v>
      </c>
      <c r="E15" s="14">
        <v>0.1388888888888889</v>
      </c>
      <c r="F15" s="14">
        <f t="shared" si="1"/>
        <v>2.0624999999999996</v>
      </c>
      <c r="G15">
        <v>378.4</v>
      </c>
      <c r="H15" s="80">
        <f t="shared" si="2"/>
        <v>43.400000000000034</v>
      </c>
      <c r="I15">
        <v>2</v>
      </c>
      <c r="L15" s="81" t="s">
        <v>49</v>
      </c>
      <c r="M15">
        <v>1</v>
      </c>
      <c r="N15" s="80">
        <v>424.7</v>
      </c>
      <c r="O15" s="80">
        <f t="shared" si="0"/>
        <v>22.699999999999989</v>
      </c>
      <c r="P15" s="80">
        <f t="shared" si="3"/>
        <v>381.4</v>
      </c>
      <c r="W15">
        <v>22.7</v>
      </c>
      <c r="X15">
        <v>19.100000000000001</v>
      </c>
    </row>
    <row r="16" spans="3:24">
      <c r="C16" s="81" t="s">
        <v>49</v>
      </c>
      <c r="D16" s="14">
        <v>3.472222222222222E-3</v>
      </c>
      <c r="E16" s="14">
        <v>0.1388888888888889</v>
      </c>
      <c r="F16" s="14">
        <f t="shared" si="1"/>
        <v>2.2013888888888884</v>
      </c>
      <c r="G16">
        <v>421.8</v>
      </c>
      <c r="H16" s="80">
        <f t="shared" si="2"/>
        <v>32.199999999999989</v>
      </c>
      <c r="I16">
        <v>1</v>
      </c>
      <c r="L16" s="81" t="s">
        <v>50</v>
      </c>
      <c r="M16">
        <v>2</v>
      </c>
      <c r="N16" s="80">
        <v>447.4</v>
      </c>
      <c r="O16" s="80">
        <f t="shared" si="0"/>
        <v>19.100000000000023</v>
      </c>
      <c r="P16" s="80">
        <f t="shared" si="3"/>
        <v>424.7</v>
      </c>
      <c r="W16">
        <v>25.9</v>
      </c>
      <c r="X16">
        <v>22.2</v>
      </c>
    </row>
    <row r="17" spans="3:24">
      <c r="C17" s="81" t="s">
        <v>50</v>
      </c>
      <c r="D17" s="14">
        <v>3.472222222222222E-3</v>
      </c>
      <c r="E17" s="14">
        <v>0.1388888888888889</v>
      </c>
      <c r="F17" s="14">
        <f t="shared" si="1"/>
        <v>2.3402777777777772</v>
      </c>
      <c r="G17">
        <v>454</v>
      </c>
      <c r="H17" s="80">
        <f t="shared" si="2"/>
        <v>27.100000000000023</v>
      </c>
      <c r="I17">
        <v>2</v>
      </c>
      <c r="L17" s="81" t="s">
        <v>51</v>
      </c>
      <c r="M17">
        <v>1</v>
      </c>
      <c r="N17" s="80">
        <v>466.5</v>
      </c>
      <c r="O17" s="80">
        <f t="shared" si="0"/>
        <v>25.899999999999977</v>
      </c>
      <c r="P17" s="80">
        <f t="shared" si="3"/>
        <v>447.4</v>
      </c>
      <c r="W17">
        <f>SUM(W10:W16)</f>
        <v>257.59999999999997</v>
      </c>
      <c r="X17">
        <f>SUM(X10:X16)</f>
        <v>257</v>
      </c>
    </row>
    <row r="18" spans="3:24">
      <c r="C18" s="81" t="s">
        <v>51</v>
      </c>
      <c r="D18" s="14">
        <v>3.472222222222222E-3</v>
      </c>
      <c r="E18" s="14">
        <v>0.1388888888888889</v>
      </c>
      <c r="F18" s="14">
        <f t="shared" si="1"/>
        <v>2.4791666666666661</v>
      </c>
      <c r="G18">
        <v>481.1</v>
      </c>
      <c r="H18" s="80">
        <f t="shared" si="2"/>
        <v>30.899999999999977</v>
      </c>
      <c r="I18">
        <v>1</v>
      </c>
      <c r="L18" s="81" t="s">
        <v>52</v>
      </c>
      <c r="M18">
        <v>2</v>
      </c>
      <c r="N18" s="80">
        <v>492.4</v>
      </c>
      <c r="O18" s="80">
        <f t="shared" si="0"/>
        <v>22.200000000000045</v>
      </c>
      <c r="P18" s="80">
        <f t="shared" si="3"/>
        <v>466.5</v>
      </c>
    </row>
    <row r="19" spans="3:24">
      <c r="C19" s="81" t="s">
        <v>52</v>
      </c>
      <c r="D19" s="14">
        <v>3.472222222222222E-3</v>
      </c>
      <c r="E19" s="14">
        <v>0.1388888888888889</v>
      </c>
      <c r="F19" s="14">
        <f t="shared" si="1"/>
        <v>2.6180555555555549</v>
      </c>
      <c r="G19">
        <v>512</v>
      </c>
      <c r="H19" s="80">
        <v>25</v>
      </c>
      <c r="I19">
        <v>2</v>
      </c>
      <c r="N19" s="80">
        <v>514.6</v>
      </c>
      <c r="P19" s="80">
        <f t="shared" si="3"/>
        <v>492.4</v>
      </c>
    </row>
    <row r="20" spans="3:24">
      <c r="H20" s="80">
        <v>531.29999999999995</v>
      </c>
      <c r="M20" t="s">
        <v>93</v>
      </c>
    </row>
    <row r="21" spans="3:24">
      <c r="H21" s="80"/>
    </row>
    <row r="22" spans="3:24">
      <c r="H22" s="80"/>
    </row>
    <row r="23" spans="3:24">
      <c r="G23">
        <v>1</v>
      </c>
      <c r="H23" s="17">
        <f>H6+H8+H10+H12+H14+H16+H18</f>
        <v>268.49999999999994</v>
      </c>
    </row>
    <row r="24" spans="3:24">
      <c r="D24" t="s">
        <v>126</v>
      </c>
      <c r="E24">
        <v>0</v>
      </c>
      <c r="G24">
        <v>2</v>
      </c>
      <c r="H24" s="17">
        <f>H7+H9+H11+H13+H15+H17+H19</f>
        <v>268.50000000000006</v>
      </c>
    </row>
    <row r="25" spans="3:24">
      <c r="D25">
        <v>1</v>
      </c>
      <c r="E25">
        <v>38.6</v>
      </c>
      <c r="F25">
        <f>E25-E24</f>
        <v>38.6</v>
      </c>
      <c r="G25">
        <v>1</v>
      </c>
    </row>
    <row r="26" spans="3:24">
      <c r="D26">
        <v>2</v>
      </c>
      <c r="E26">
        <v>81</v>
      </c>
      <c r="F26">
        <f t="shared" ref="F26:F38" si="4">E26-E25</f>
        <v>42.4</v>
      </c>
      <c r="G26">
        <v>2</v>
      </c>
    </row>
    <row r="27" spans="3:24">
      <c r="D27">
        <v>3</v>
      </c>
      <c r="E27">
        <v>121.9</v>
      </c>
      <c r="F27">
        <f t="shared" si="4"/>
        <v>40.900000000000006</v>
      </c>
      <c r="G27">
        <v>1</v>
      </c>
    </row>
    <row r="28" spans="3:24">
      <c r="D28">
        <v>4</v>
      </c>
      <c r="E28">
        <v>163</v>
      </c>
      <c r="F28">
        <f t="shared" si="4"/>
        <v>41.099999999999994</v>
      </c>
      <c r="G28">
        <v>2</v>
      </c>
    </row>
    <row r="29" spans="3:24">
      <c r="D29">
        <v>5</v>
      </c>
      <c r="E29">
        <v>213.5</v>
      </c>
      <c r="F29">
        <f t="shared" si="4"/>
        <v>50.5</v>
      </c>
      <c r="G29">
        <v>1</v>
      </c>
      <c r="W29">
        <v>534</v>
      </c>
      <c r="X29">
        <f>W29/12</f>
        <v>44.5</v>
      </c>
    </row>
    <row r="30" spans="3:24">
      <c r="D30">
        <v>6</v>
      </c>
      <c r="E30">
        <v>261.2</v>
      </c>
      <c r="F30">
        <f t="shared" si="4"/>
        <v>47.699999999999989</v>
      </c>
      <c r="G30">
        <v>2</v>
      </c>
      <c r="X30" s="13"/>
    </row>
    <row r="31" spans="3:24">
      <c r="D31">
        <v>7</v>
      </c>
      <c r="E31">
        <v>302.8</v>
      </c>
      <c r="F31">
        <f t="shared" si="4"/>
        <v>41.600000000000023</v>
      </c>
      <c r="G31">
        <v>1</v>
      </c>
      <c r="P31">
        <f>P32-Q32</f>
        <v>-19.100000000000023</v>
      </c>
      <c r="Q31">
        <f>Q32-R32</f>
        <v>-25.899999999999977</v>
      </c>
      <c r="R31">
        <f>R32-Q32</f>
        <v>25.899999999999977</v>
      </c>
      <c r="S31">
        <f>S32-R32</f>
        <v>22.200000000000045</v>
      </c>
      <c r="W31" s="14">
        <f>W29*H41</f>
        <v>111.25</v>
      </c>
      <c r="X31">
        <v>24</v>
      </c>
    </row>
    <row r="32" spans="3:24">
      <c r="D32">
        <v>8</v>
      </c>
      <c r="E32">
        <v>344.6</v>
      </c>
      <c r="F32">
        <f t="shared" si="4"/>
        <v>41.800000000000011</v>
      </c>
      <c r="G32">
        <v>2</v>
      </c>
      <c r="P32">
        <v>447.4</v>
      </c>
      <c r="Q32">
        <v>466.5</v>
      </c>
      <c r="R32">
        <v>492.4</v>
      </c>
      <c r="S32">
        <v>514.6</v>
      </c>
      <c r="W32" s="14">
        <f>W31/60</f>
        <v>1.8541666666666667</v>
      </c>
      <c r="X32">
        <v>20.5</v>
      </c>
    </row>
    <row r="33" spans="4:23">
      <c r="D33">
        <v>9</v>
      </c>
      <c r="E33">
        <v>381.3</v>
      </c>
      <c r="F33">
        <f t="shared" si="4"/>
        <v>36.699999999999989</v>
      </c>
      <c r="G33">
        <v>1</v>
      </c>
      <c r="O33">
        <v>424.7</v>
      </c>
      <c r="P33" s="80">
        <f>O33+P35</f>
        <v>447.17500000000001</v>
      </c>
      <c r="Q33" s="80">
        <f t="shared" ref="Q33:S33" si="5">P33+Q35</f>
        <v>469.65000000000003</v>
      </c>
      <c r="R33" s="80">
        <f t="shared" si="5"/>
        <v>492.12500000000006</v>
      </c>
      <c r="S33" s="80">
        <f t="shared" si="5"/>
        <v>514.6</v>
      </c>
      <c r="W33" s="9">
        <f>W34+W32</f>
        <v>2.5034722222222223</v>
      </c>
    </row>
    <row r="34" spans="4:23">
      <c r="D34">
        <v>10</v>
      </c>
      <c r="E34">
        <v>423.7</v>
      </c>
      <c r="F34">
        <f t="shared" si="4"/>
        <v>42.399999999999977</v>
      </c>
      <c r="G34">
        <v>2</v>
      </c>
      <c r="O34">
        <v>514.6</v>
      </c>
      <c r="W34" s="9">
        <v>0.64930555555555558</v>
      </c>
    </row>
    <row r="35" spans="4:23">
      <c r="D35">
        <v>11</v>
      </c>
      <c r="E35">
        <v>446.5</v>
      </c>
      <c r="F35">
        <f t="shared" si="4"/>
        <v>22.800000000000011</v>
      </c>
      <c r="G35">
        <v>1</v>
      </c>
      <c r="O35">
        <f>O34-O33</f>
        <v>89.900000000000034</v>
      </c>
      <c r="P35" s="80">
        <f>O35/4</f>
        <v>22.475000000000009</v>
      </c>
      <c r="Q35" s="80">
        <v>22.475000000000009</v>
      </c>
      <c r="R35" s="80">
        <v>22.475000000000009</v>
      </c>
      <c r="S35" s="80">
        <v>22.475000000000009</v>
      </c>
    </row>
    <row r="36" spans="4:23">
      <c r="D36">
        <v>12</v>
      </c>
      <c r="E36">
        <v>466.3</v>
      </c>
      <c r="F36">
        <f t="shared" si="4"/>
        <v>19.800000000000011</v>
      </c>
      <c r="G36">
        <v>2</v>
      </c>
    </row>
    <row r="37" spans="4:23">
      <c r="D37">
        <v>13</v>
      </c>
      <c r="E37">
        <v>492.5</v>
      </c>
      <c r="F37">
        <f t="shared" si="4"/>
        <v>26.199999999999989</v>
      </c>
      <c r="G37">
        <v>1</v>
      </c>
    </row>
    <row r="38" spans="4:23">
      <c r="D38">
        <v>14</v>
      </c>
      <c r="E38">
        <v>514.6</v>
      </c>
      <c r="F38">
        <f t="shared" si="4"/>
        <v>22.100000000000023</v>
      </c>
      <c r="G38">
        <v>2</v>
      </c>
    </row>
    <row r="41" spans="4:23">
      <c r="F41">
        <f>F25+F27+F29+F31+F33+F35+F37</f>
        <v>257.3</v>
      </c>
      <c r="H41" s="14">
        <v>0.20833333333333334</v>
      </c>
      <c r="M41">
        <v>466.5</v>
      </c>
    </row>
    <row r="42" spans="4:23">
      <c r="F42">
        <f>F26+F28+F30+F32+F34+F36+F38</f>
        <v>257.3</v>
      </c>
      <c r="H42">
        <v>44</v>
      </c>
      <c r="M42">
        <f>M41-O33</f>
        <v>41.800000000000011</v>
      </c>
      <c r="V42">
        <v>426</v>
      </c>
    </row>
    <row r="43" spans="4:23">
      <c r="H43" s="14">
        <f>H41*H42</f>
        <v>9.1666666666666679</v>
      </c>
      <c r="I43" s="14">
        <f>H43/60</f>
        <v>0.15277777777777779</v>
      </c>
      <c r="V43">
        <v>382</v>
      </c>
    </row>
    <row r="44" spans="4:23">
      <c r="H44" s="9">
        <v>0.97569444444444453</v>
      </c>
      <c r="I44" s="9">
        <f>H44+I43</f>
        <v>1.1284722222222223</v>
      </c>
      <c r="V44">
        <f>SUM(V42-V43)</f>
        <v>44</v>
      </c>
    </row>
    <row r="45" spans="4:23">
      <c r="H45" s="9">
        <f>H44+H43</f>
        <v>10.142361111111112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</vt:i4>
      </vt:variant>
    </vt:vector>
  </HeadingPairs>
  <TitlesOfParts>
    <vt:vector size="8" baseType="lpstr">
      <vt:lpstr>tijdschema</vt:lpstr>
      <vt:lpstr>Schema</vt:lpstr>
      <vt:lpstr>Blad1</vt:lpstr>
      <vt:lpstr>Blad2</vt:lpstr>
      <vt:lpstr>Blad1!Afdrukbereik</vt:lpstr>
      <vt:lpstr>Schema!Afdrukbereik</vt:lpstr>
      <vt:lpstr>tijdschema!Afdrukbereik</vt:lpstr>
      <vt:lpstr>Schema!Afdruktitels</vt:lpstr>
    </vt:vector>
  </TitlesOfParts>
  <Company>Florensis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Florensis</dc:creator>
  <cp:lastModifiedBy>John van Wijngaarden</cp:lastModifiedBy>
  <cp:lastPrinted>2012-10-06T12:39:33Z</cp:lastPrinted>
  <dcterms:created xsi:type="dcterms:W3CDTF">2002-04-24T05:17:41Z</dcterms:created>
  <dcterms:modified xsi:type="dcterms:W3CDTF">2022-05-29T12:12:56Z</dcterms:modified>
</cp:coreProperties>
</file>